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1"/>
  </bookViews>
  <sheets>
    <sheet name="Титул (2)" sheetId="1" r:id="rId1"/>
    <sheet name="1 курс" sheetId="2" r:id="rId2"/>
    <sheet name="2 курс" sheetId="3" r:id="rId3"/>
    <sheet name="3 курс" sheetId="4" r:id="rId4"/>
    <sheet name="1 курс ИА" sheetId="5" r:id="rId5"/>
    <sheet name="2 курс ИА" sheetId="6" r:id="rId6"/>
    <sheet name="3 курс ИА" sheetId="7" r:id="rId7"/>
    <sheet name="Условные обозначения" sheetId="8" r:id="rId8"/>
  </sheets>
  <definedNames>
    <definedName name="_xlnm.Print_Titles" localSheetId="1">'1 курс'!$5:$10</definedName>
    <definedName name="_xlnm.Print_Titles" localSheetId="2">'2 курс'!$5:$10</definedName>
    <definedName name="_xlnm.Print_Titles" localSheetId="5">'2 курс ИА'!$5:$10</definedName>
    <definedName name="_xlnm.Print_Titles" localSheetId="3">'3 курс'!$5:$10</definedName>
    <definedName name="_xlnm.Print_Area" localSheetId="1">'1 курс'!$A$1:$BG$53</definedName>
    <definedName name="_xlnm.Print_Area" localSheetId="2">'2 курс'!$A$1:$BG$93</definedName>
  </definedNames>
  <calcPr fullCalcOnLoad="1"/>
</workbook>
</file>

<file path=xl/sharedStrings.xml><?xml version="1.0" encoding="utf-8"?>
<sst xmlns="http://schemas.openxmlformats.org/spreadsheetml/2006/main" count="3735" uniqueCount="285">
  <si>
    <t>Индекс</t>
  </si>
  <si>
    <t>Физическая культура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</si>
  <si>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</si>
  <si>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</si>
  <si>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</si>
  <si>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</si>
  <si>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</si>
  <si>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</si>
  <si>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</si>
  <si>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</si>
  <si>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</si>
  <si>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</si>
  <si>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</si>
  <si>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Основы предпринимательства</t>
  </si>
  <si>
    <t>ПМ.00</t>
  </si>
  <si>
    <t>Профессиональные модули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</si>
  <si>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</si>
  <si>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</si>
  <si>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</si>
  <si>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обяз. уч.</t>
  </si>
  <si>
    <t xml:space="preserve">Курс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</si>
  <si>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</si>
  <si>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</si>
  <si>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</si>
  <si>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</si>
  <si>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</si>
  <si>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</si>
  <si>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</si>
  <si>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</si>
  <si>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</si>
  <si>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</si>
  <si>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</si>
  <si>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</si>
  <si>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15-21</t>
  </si>
  <si>
    <t>22-28</t>
  </si>
  <si>
    <t>23-29</t>
  </si>
  <si>
    <t>20-26</t>
  </si>
  <si>
    <t>Порядковые номера недель учебного года</t>
  </si>
  <si>
    <t xml:space="preserve">1 курс </t>
  </si>
  <si>
    <t>сам. 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</si>
  <si>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</si>
  <si>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</si>
  <si>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 xml:space="preserve">Всего часов в неделю </t>
  </si>
  <si>
    <t>18-24</t>
  </si>
  <si>
    <t>16-22</t>
  </si>
  <si>
    <t>Производственная практика (по профилю специальности)</t>
  </si>
  <si>
    <t>Учебная практика</t>
  </si>
  <si>
    <t xml:space="preserve">2 курс </t>
  </si>
  <si>
    <t>1. Календарный график</t>
  </si>
  <si>
    <t>1.1. Календарный график учебного процесса</t>
  </si>
  <si>
    <t>05-11</t>
  </si>
  <si>
    <t>12-18</t>
  </si>
  <si>
    <t>19-25</t>
  </si>
  <si>
    <t>02-08</t>
  </si>
  <si>
    <t>09-15</t>
  </si>
  <si>
    <t>11-17</t>
  </si>
  <si>
    <t>25-31</t>
  </si>
  <si>
    <t>06-12</t>
  </si>
  <si>
    <t>13-19</t>
  </si>
  <si>
    <t>01-07</t>
  </si>
  <si>
    <t>08-14</t>
  </si>
  <si>
    <t>Иностранный язык</t>
  </si>
  <si>
    <t>История</t>
  </si>
  <si>
    <t>Основы безопасности жизнедеятельности</t>
  </si>
  <si>
    <t>Основы философии</t>
  </si>
  <si>
    <t>ОГСЭ.02</t>
  </si>
  <si>
    <t>ОГСЭ.03</t>
  </si>
  <si>
    <t>ОГСЭ.04</t>
  </si>
  <si>
    <t>ЕН.00</t>
  </si>
  <si>
    <t xml:space="preserve">Математический и общий естественнонаучный учебный цикл </t>
  </si>
  <si>
    <t>ЕН.01</t>
  </si>
  <si>
    <t>Математика</t>
  </si>
  <si>
    <t>ЕН.02</t>
  </si>
  <si>
    <t>Информационные технологии в профессиональной деятельности</t>
  </si>
  <si>
    <t>Общепрофессиональные  дисциплины</t>
  </si>
  <si>
    <t>ОП.09</t>
  </si>
  <si>
    <t>МДК.01.03</t>
  </si>
  <si>
    <t>МДК.03.01</t>
  </si>
  <si>
    <t>УП.04</t>
  </si>
  <si>
    <t>ПП.04</t>
  </si>
  <si>
    <t>Производственная практика (преддипломная)</t>
  </si>
  <si>
    <t>Итого часов за семестр</t>
  </si>
  <si>
    <t>всего часов за год</t>
  </si>
  <si>
    <t>03-09</t>
  </si>
  <si>
    <t>10-16</t>
  </si>
  <si>
    <t>17-23</t>
  </si>
  <si>
    <t>24-30</t>
  </si>
  <si>
    <t>МДК 01.01</t>
  </si>
  <si>
    <t>ПМ. 04</t>
  </si>
  <si>
    <t>Производственная практика (по профилю)</t>
  </si>
  <si>
    <t>МДК.03.02</t>
  </si>
  <si>
    <t>Утверждаю</t>
  </si>
  <si>
    <t>«Сызранский медико-гуманитарный колледж»</t>
  </si>
  <si>
    <t>по специальности среднего профессионального образования</t>
  </si>
  <si>
    <t>базовой подготовки</t>
  </si>
  <si>
    <t>Форма обучения</t>
  </si>
  <si>
    <t>очная</t>
  </si>
  <si>
    <t>Нормативный срок обучения</t>
  </si>
  <si>
    <t>на базе</t>
  </si>
  <si>
    <t>основного общего образования</t>
  </si>
  <si>
    <t>Год начала подготовки</t>
  </si>
  <si>
    <t>30-05</t>
  </si>
  <si>
    <t>27-03</t>
  </si>
  <si>
    <t>29-05</t>
  </si>
  <si>
    <t>27-02</t>
  </si>
  <si>
    <t>29-04</t>
  </si>
  <si>
    <t>26-01</t>
  </si>
  <si>
    <t>23-01</t>
  </si>
  <si>
    <t>08-15</t>
  </si>
  <si>
    <t>05-10</t>
  </si>
  <si>
    <t>24-31</t>
  </si>
  <si>
    <t>э</t>
  </si>
  <si>
    <t>Математика: алгебра и начала математическоно анализа</t>
  </si>
  <si>
    <t>1.1.1 Календарный график учебного процесса 2019-2020 учебный год</t>
  </si>
  <si>
    <t>КАЛЕНДАРНЫЙ УЧЕБНЫЙ ГРАФИК</t>
  </si>
  <si>
    <t>государственного бюджетного профессионального образовательного учреждения Самарской области</t>
  </si>
  <si>
    <t>1.1.1 Календарный график учебного процесса 2020-2021 учебный год</t>
  </si>
  <si>
    <t>Русский язык</t>
  </si>
  <si>
    <t>Литература</t>
  </si>
  <si>
    <t>Общеобразовательный  цикл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</si>
  <si>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</si>
  <si>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</si>
  <si>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</si>
  <si>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</si>
  <si>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</si>
  <si>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</si>
  <si>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</si>
  <si>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</si>
  <si>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Информатика</t>
  </si>
  <si>
    <t>ОУД.09</t>
  </si>
  <si>
    <t>ОУД.10</t>
  </si>
  <si>
    <t>ОУД.12</t>
  </si>
  <si>
    <t>УД.01.01</t>
  </si>
  <si>
    <t>История родного края</t>
  </si>
  <si>
    <t>ОГСЭ.01</t>
  </si>
  <si>
    <t>О.00</t>
  </si>
  <si>
    <t>Общий гуманитарный и социально-экономический цикл</t>
  </si>
  <si>
    <t>ОГСЭ.05</t>
  </si>
  <si>
    <t>МДК 01.02</t>
  </si>
  <si>
    <t>ПМ. 01</t>
  </si>
  <si>
    <t>УП.02</t>
  </si>
  <si>
    <t>ПП.02</t>
  </si>
  <si>
    <t>ПМ 03</t>
  </si>
  <si>
    <t>ОГСЭ.06</t>
  </si>
  <si>
    <t>ПМ. 02</t>
  </si>
  <si>
    <t>Условные обозначения</t>
  </si>
  <si>
    <t>::</t>
  </si>
  <si>
    <t>Промежуточная аттестация</t>
  </si>
  <si>
    <t>К</t>
  </si>
  <si>
    <t>Каникулы</t>
  </si>
  <si>
    <t>Х</t>
  </si>
  <si>
    <t>D</t>
  </si>
  <si>
    <t>Подготовка к государственной итоговой аттестации</t>
  </si>
  <si>
    <t>III</t>
  </si>
  <si>
    <t>Государственная итоговая аттестация</t>
  </si>
  <si>
    <t>з</t>
  </si>
  <si>
    <t>Зачет</t>
  </si>
  <si>
    <t>дз</t>
  </si>
  <si>
    <t>Дифференцированный зачет</t>
  </si>
  <si>
    <t>Экзамен</t>
  </si>
  <si>
    <t>к/дз</t>
  </si>
  <si>
    <t>Комплексный дифференцированный зачет</t>
  </si>
  <si>
    <t>к/э</t>
  </si>
  <si>
    <t>Комплексный экзамен</t>
  </si>
  <si>
    <t>э(к)</t>
  </si>
  <si>
    <t>Квалификационный экзамен</t>
  </si>
  <si>
    <t>зд</t>
  </si>
  <si>
    <t>Защита дипломной работы (проекта)</t>
  </si>
  <si>
    <t>Общие учебные дисциплины</t>
  </si>
  <si>
    <t>По выбору из обязательных предметных областей</t>
  </si>
  <si>
    <t>ОУД.00</t>
  </si>
  <si>
    <t>Дополнительные учебные дисциплины</t>
  </si>
  <si>
    <t>Всего часов аттестаций за неделю</t>
  </si>
  <si>
    <t>Всего  аттестаций за неделю</t>
  </si>
  <si>
    <t>Формы промежуточной аттестации</t>
  </si>
  <si>
    <t>0з/2дз/0э</t>
  </si>
  <si>
    <t>0з/1дз/0э</t>
  </si>
  <si>
    <t>2з</t>
  </si>
  <si>
    <t>ПДП.00</t>
  </si>
  <si>
    <t>ГИА.00</t>
  </si>
  <si>
    <t>Государственнная итоговая аттестация</t>
  </si>
  <si>
    <t>УП.03</t>
  </si>
  <si>
    <t>ПП.03</t>
  </si>
  <si>
    <t xml:space="preserve"> </t>
  </si>
  <si>
    <t xml:space="preserve">Профессиональный  цикл </t>
  </si>
  <si>
    <t>ОГСЭ.00</t>
  </si>
  <si>
    <t>Астрономия</t>
  </si>
  <si>
    <t>Общие компетенции профессионала</t>
  </si>
  <si>
    <t>Рынок труда и профессиональная карьера</t>
  </si>
  <si>
    <t>ОП.08</t>
  </si>
  <si>
    <t>0з/9дз/3э/</t>
  </si>
  <si>
    <t>0з/3дз/1э</t>
  </si>
  <si>
    <t>ОУД</t>
  </si>
  <si>
    <t>з,дз</t>
  </si>
  <si>
    <t>ОП..08</t>
  </si>
  <si>
    <t>0з/2дз/2э</t>
  </si>
  <si>
    <t>1.1.1 Календарный график учебного процесса 2021-2022 учебный год</t>
  </si>
  <si>
    <t>2 года 10 месяцев</t>
  </si>
  <si>
    <t>Экономика</t>
  </si>
  <si>
    <t>Право</t>
  </si>
  <si>
    <t>ОУД.11</t>
  </si>
  <si>
    <t>Естествознание</t>
  </si>
  <si>
    <t>Статистика</t>
  </si>
  <si>
    <t>Теория и методика социальной работы</t>
  </si>
  <si>
    <t>Организация социальной работы в Российской Федерации</t>
  </si>
  <si>
    <t>Документационное обеспечение управления</t>
  </si>
  <si>
    <t>Деловая культура</t>
  </si>
  <si>
    <t>Основы учебно-исследовательской деятельности</t>
  </si>
  <si>
    <t>Основы педагогики и психологии</t>
  </si>
  <si>
    <t>Основы социальной медицины</t>
  </si>
  <si>
    <t>Социальная работа с лицами пожилого возраста и инвалидами</t>
  </si>
  <si>
    <t>Социально-правовые и законодательные основы социальной работы с пожилыми и инвалидами</t>
  </si>
  <si>
    <t>Психология и андрогогика лиц пожилого возраста и инвалидов</t>
  </si>
  <si>
    <t>МДК 01.03</t>
  </si>
  <si>
    <t>Технологии социальной работы с пожилыми и инвалидами</t>
  </si>
  <si>
    <t>Социальная работа с семьей и детьми</t>
  </si>
  <si>
    <t>МДК.02.01.</t>
  </si>
  <si>
    <t>Социально-правовая и законодательная основы социальной работы с семьей и детьми</t>
  </si>
  <si>
    <t>МДК 04.01</t>
  </si>
  <si>
    <t>МДК 04.02</t>
  </si>
  <si>
    <t>Оказание социально-бытовых и правовых и экономических услуг клиентам организации социального обслуживания</t>
  </si>
  <si>
    <t>Оказание социально-медицинских и психологических услуг клиентам организации социального обслуживания</t>
  </si>
  <si>
    <t>Возрастная психология и педагогика, семьеведение</t>
  </si>
  <si>
    <t>МДК.01.04</t>
  </si>
  <si>
    <t>Социальный патронат лиц пожилого возраста и инвалидов</t>
  </si>
  <si>
    <t>МДК.02.03</t>
  </si>
  <si>
    <t>Технология социальной работы с семьей и детьми</t>
  </si>
  <si>
    <t>МДК.02.04</t>
  </si>
  <si>
    <t>Социальный патронат различных типов семей и детей</t>
  </si>
  <si>
    <t>Социальная работа с лицами из групп риска, оказавшимися в ТЖС</t>
  </si>
  <si>
    <t>Нормативно-правовая основа социальной работы с лицами из групп риска</t>
  </si>
  <si>
    <t>Технологии социальной работы с лицами из групп риска</t>
  </si>
  <si>
    <t>МДК.03.03</t>
  </si>
  <si>
    <t>Социальный патронат лиц из групп риска</t>
  </si>
  <si>
    <t>39.02.01 Социальная работа</t>
  </si>
  <si>
    <t>Квалификация Специалист по социальной работе</t>
  </si>
  <si>
    <t>ОО</t>
  </si>
  <si>
    <t>0з/5дз/2э/</t>
  </si>
  <si>
    <t>0з/9дз/3э</t>
  </si>
  <si>
    <t>МДК.02.02.</t>
  </si>
  <si>
    <t>кдз1</t>
  </si>
  <si>
    <t>кэ0</t>
  </si>
  <si>
    <t>Выполнение работ по должности служащего 26527 Социальный работник</t>
  </si>
  <si>
    <t>кэ1</t>
  </si>
  <si>
    <t>кдз2</t>
  </si>
  <si>
    <t>5з/7дз/6/э</t>
  </si>
  <si>
    <t>0з/1дз/2э</t>
  </si>
  <si>
    <t>0з/0дз/1э</t>
  </si>
  <si>
    <t>0з/2дз/3э</t>
  </si>
  <si>
    <t>3з/2дз/1э</t>
  </si>
  <si>
    <t>2з/0дз/2э</t>
  </si>
  <si>
    <t>3з/4дз/4э</t>
  </si>
  <si>
    <t>ОП..07</t>
  </si>
  <si>
    <t>ОП..09</t>
  </si>
  <si>
    <t>кэ2</t>
  </si>
  <si>
    <t>МДК. 02.04</t>
  </si>
  <si>
    <t>кдз3</t>
  </si>
  <si>
    <t xml:space="preserve">Производственная практика </t>
  </si>
  <si>
    <t>кдз4</t>
  </si>
  <si>
    <t>УП.01</t>
  </si>
  <si>
    <t>ПП.01</t>
  </si>
  <si>
    <t>кдз5</t>
  </si>
  <si>
    <t>УП.03.01</t>
  </si>
  <si>
    <t>ПП.03.01</t>
  </si>
  <si>
    <t>3з/9дз/6э</t>
  </si>
  <si>
    <t>2з/3дз/0э</t>
  </si>
  <si>
    <t>1з/1дз/1э</t>
  </si>
  <si>
    <t>ПМ</t>
  </si>
  <si>
    <t>ОП</t>
  </si>
  <si>
    <t>0з/2дз/1э</t>
  </si>
  <si>
    <t>0з/5дз/5э</t>
  </si>
  <si>
    <t>2019г.</t>
  </si>
  <si>
    <t>1.2. Календарный график аттестаций</t>
  </si>
  <si>
    <t>1.2.1 Календарный график аттестаций 2019-2020 учебный год</t>
  </si>
  <si>
    <t>1.2. Календарный график учебного процесса</t>
  </si>
  <si>
    <t>1.2.1 Календарный график аттестаций 2020-2021 учебный год</t>
  </si>
  <si>
    <t>1.2. Календарный аттестаций</t>
  </si>
  <si>
    <t>1.2.1 Календарный график аттестаций 2021-2022 учебный год</t>
  </si>
  <si>
    <t>Э(к)</t>
  </si>
  <si>
    <t>кэ3</t>
  </si>
  <si>
    <t>кдз6</t>
  </si>
  <si>
    <t>Директор  ГБПОУ  «СМГК»</t>
  </si>
  <si>
    <t>________________ Л.К.Касымова</t>
  </si>
  <si>
    <t>Приказ № 95/01-05</t>
  </si>
  <si>
    <t>«27» марта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</si>
</sst>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П\ \«@\»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5"/>
      <color indexed="8"/>
      <name val="Times New Roman"/>
      <family val="1"/>
    </font>
    <font>
      <b/>
      <sz val="4"/>
      <color indexed="8"/>
      <name val="Times New Roman"/>
      <family val="1"/>
    </font>
    <font>
      <b/>
      <sz val="5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Symbol"/>
      <family val="1"/>
    </font>
    <font>
      <sz val="8"/>
      <color indexed="8"/>
      <name val="Times New Roman"/>
      <family val="1"/>
    </font>
    <font>
      <sz val="6"/>
      <name val="Symbol"/>
      <family val="1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6"/>
      <color indexed="60"/>
      <name val="Times New Roman"/>
      <family val="1"/>
    </font>
    <font>
      <sz val="14"/>
      <color indexed="8"/>
      <name val="Calibri"/>
      <family val="2"/>
    </font>
    <font>
      <b/>
      <sz val="8"/>
      <color indexed="14"/>
      <name val="Times New Roman"/>
      <family val="1"/>
    </font>
    <font>
      <b/>
      <sz val="6"/>
      <color indexed="10"/>
      <name val="Times New Roman"/>
      <family val="1"/>
    </font>
    <font>
      <sz val="6"/>
      <color indexed="10"/>
      <name val="Times New Roman"/>
      <family val="1"/>
    </font>
    <font>
      <b/>
      <sz val="9"/>
      <color indexed="6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6"/>
      <color rgb="FFC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8"/>
      <color rgb="FFCC0066"/>
      <name val="Times New Roman"/>
      <family val="1"/>
    </font>
    <font>
      <sz val="6"/>
      <color theme="1"/>
      <name val="Times New Roman"/>
      <family val="1"/>
    </font>
    <font>
      <b/>
      <sz val="6"/>
      <color rgb="FFFF0000"/>
      <name val="Times New Roman"/>
      <family val="1"/>
    </font>
    <font>
      <sz val="6"/>
      <color rgb="FFFF0000"/>
      <name val="Times New Roman"/>
      <family val="1"/>
    </font>
    <font>
      <b/>
      <sz val="9"/>
      <color rgb="FFC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3" fillId="0" borderId="0" xfId="54" applyFont="1" applyFill="1" applyAlignment="1">
      <alignment vertical="center"/>
      <protection/>
    </xf>
    <xf numFmtId="0" fontId="4" fillId="0" borderId="0" xfId="54" applyFont="1" applyFill="1" applyAlignment="1">
      <alignment vertical="center"/>
      <protection/>
    </xf>
    <xf numFmtId="0" fontId="4" fillId="0" borderId="0" xfId="54" applyFont="1" applyFill="1" applyAlignment="1">
      <alignment vertical="center" wrapText="1"/>
      <protection/>
    </xf>
    <xf numFmtId="0" fontId="3" fillId="33" borderId="0" xfId="54" applyFont="1" applyFill="1" applyAlignment="1">
      <alignment vertical="center"/>
      <protection/>
    </xf>
    <xf numFmtId="0" fontId="4" fillId="0" borderId="0" xfId="54" applyFont="1" applyFill="1" applyBorder="1" applyAlignment="1">
      <alignment horizontal="left" vertical="center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49" fontId="6" fillId="0" borderId="10" xfId="54" applyNumberFormat="1" applyFont="1" applyFill="1" applyBorder="1" applyAlignment="1">
      <alignment vertical="center" textRotation="90"/>
      <protection/>
    </xf>
    <xf numFmtId="49" fontId="6" fillId="0" borderId="11" xfId="54" applyNumberFormat="1" applyFont="1" applyFill="1" applyBorder="1" applyAlignment="1">
      <alignment vertical="center"/>
      <protection/>
    </xf>
    <xf numFmtId="49" fontId="6" fillId="0" borderId="12" xfId="54" applyNumberFormat="1" applyFont="1" applyFill="1" applyBorder="1" applyAlignment="1">
      <alignment vertical="center"/>
      <protection/>
    </xf>
    <xf numFmtId="49" fontId="6" fillId="0" borderId="13" xfId="54" applyNumberFormat="1" applyFont="1" applyFill="1" applyBorder="1" applyAlignment="1">
      <alignment vertical="center"/>
      <protection/>
    </xf>
    <xf numFmtId="49" fontId="6" fillId="0" borderId="14" xfId="54" applyNumberFormat="1" applyFont="1" applyFill="1" applyBorder="1" applyAlignment="1">
      <alignment vertical="center"/>
      <protection/>
    </xf>
    <xf numFmtId="49" fontId="6" fillId="0" borderId="15" xfId="54" applyNumberFormat="1" applyFont="1" applyFill="1" applyBorder="1" applyAlignment="1">
      <alignment vertical="center"/>
      <protection/>
    </xf>
    <xf numFmtId="49" fontId="6" fillId="0" borderId="16" xfId="54" applyNumberFormat="1" applyFont="1" applyFill="1" applyBorder="1" applyAlignment="1">
      <alignment vertical="center"/>
      <protection/>
    </xf>
    <xf numFmtId="49" fontId="6" fillId="0" borderId="17" xfId="54" applyNumberFormat="1" applyFont="1" applyFill="1" applyBorder="1" applyAlignment="1">
      <alignment horizontal="center" vertical="center" textRotation="90"/>
      <protection/>
    </xf>
    <xf numFmtId="49" fontId="6" fillId="0" borderId="17" xfId="54" applyNumberFormat="1" applyFont="1" applyFill="1" applyBorder="1" applyAlignment="1">
      <alignment vertical="center" textRotation="90"/>
      <protection/>
    </xf>
    <xf numFmtId="49" fontId="6" fillId="33" borderId="17" xfId="54" applyNumberFormat="1" applyFont="1" applyFill="1" applyBorder="1" applyAlignment="1">
      <alignment horizontal="center" vertical="center" textRotation="90"/>
      <protection/>
    </xf>
    <xf numFmtId="49" fontId="6" fillId="0" borderId="18" xfId="54" applyNumberFormat="1" applyFont="1" applyFill="1" applyBorder="1" applyAlignment="1">
      <alignment vertical="center" textRotation="90"/>
      <protection/>
    </xf>
    <xf numFmtId="49" fontId="6" fillId="0" borderId="19" xfId="54" applyNumberFormat="1" applyFont="1" applyFill="1" applyBorder="1" applyAlignment="1">
      <alignment vertical="center" textRotation="90"/>
      <protection/>
    </xf>
    <xf numFmtId="49" fontId="6" fillId="0" borderId="11" xfId="54" applyNumberFormat="1" applyFont="1" applyFill="1" applyBorder="1" applyAlignment="1">
      <alignment horizontal="center" vertical="center" textRotation="90"/>
      <protection/>
    </xf>
    <xf numFmtId="0" fontId="6" fillId="0" borderId="17" xfId="54" applyNumberFormat="1" applyFont="1" applyFill="1" applyBorder="1" applyAlignment="1">
      <alignment horizontal="center" vertical="center" textRotation="90"/>
      <protection/>
    </xf>
    <xf numFmtId="0" fontId="6" fillId="0" borderId="18" xfId="54" applyNumberFormat="1" applyFont="1" applyFill="1" applyBorder="1" applyAlignment="1">
      <alignment horizontal="center" vertical="center" textRotation="90"/>
      <protection/>
    </xf>
    <xf numFmtId="49" fontId="6" fillId="0" borderId="13" xfId="54" applyNumberFormat="1" applyFont="1" applyFill="1" applyBorder="1" applyAlignment="1">
      <alignment horizontal="center" vertical="center" textRotation="90"/>
      <protection/>
    </xf>
    <xf numFmtId="49" fontId="6" fillId="0" borderId="18" xfId="54" applyNumberFormat="1" applyFont="1" applyFill="1" applyBorder="1" applyAlignment="1">
      <alignment horizontal="center" vertical="center" textRotation="90"/>
      <protection/>
    </xf>
    <xf numFmtId="1" fontId="3" fillId="34" borderId="17" xfId="54" applyNumberFormat="1" applyFont="1" applyFill="1" applyBorder="1" applyAlignment="1">
      <alignment horizontal="center" vertical="center"/>
      <protection/>
    </xf>
    <xf numFmtId="49" fontId="4" fillId="34" borderId="18" xfId="0" applyNumberFormat="1" applyFont="1" applyFill="1" applyBorder="1" applyAlignment="1">
      <alignment horizontal="left" vertical="center"/>
    </xf>
    <xf numFmtId="49" fontId="4" fillId="34" borderId="18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 wrapText="1"/>
    </xf>
    <xf numFmtId="0" fontId="3" fillId="0" borderId="17" xfId="54" applyFont="1" applyFill="1" applyBorder="1" applyAlignment="1">
      <alignment horizontal="center" vertical="center"/>
      <protection/>
    </xf>
    <xf numFmtId="1" fontId="3" fillId="0" borderId="17" xfId="54" applyNumberFormat="1" applyFont="1" applyFill="1" applyBorder="1" applyAlignment="1">
      <alignment horizontal="center" vertical="center"/>
      <protection/>
    </xf>
    <xf numFmtId="1" fontId="6" fillId="0" borderId="17" xfId="54" applyNumberFormat="1" applyFont="1" applyFill="1" applyBorder="1" applyAlignment="1">
      <alignment horizontal="center" vertical="center"/>
      <protection/>
    </xf>
    <xf numFmtId="0" fontId="3" fillId="0" borderId="17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 wrapText="1"/>
    </xf>
    <xf numFmtId="0" fontId="3" fillId="35" borderId="17" xfId="54" applyFont="1" applyFill="1" applyBorder="1" applyAlignment="1">
      <alignment horizontal="center" vertical="center"/>
      <protection/>
    </xf>
    <xf numFmtId="1" fontId="3" fillId="35" borderId="17" xfId="54" applyNumberFormat="1" applyFont="1" applyFill="1" applyBorder="1" applyAlignment="1">
      <alignment horizontal="center" vertical="center"/>
      <protection/>
    </xf>
    <xf numFmtId="1" fontId="6" fillId="35" borderId="17" xfId="54" applyNumberFormat="1" applyFont="1" applyFill="1" applyBorder="1" applyAlignment="1">
      <alignment horizontal="center" vertical="center"/>
      <protection/>
    </xf>
    <xf numFmtId="1" fontId="3" fillId="36" borderId="17" xfId="54" applyNumberFormat="1" applyFont="1" applyFill="1" applyBorder="1" applyAlignment="1">
      <alignment horizontal="center" vertical="center"/>
      <protection/>
    </xf>
    <xf numFmtId="1" fontId="3" fillId="33" borderId="17" xfId="54" applyNumberFormat="1" applyFont="1" applyFill="1" applyBorder="1" applyAlignment="1">
      <alignment horizontal="center" vertical="center"/>
      <protection/>
    </xf>
    <xf numFmtId="0" fontId="3" fillId="0" borderId="17" xfId="54" applyFont="1" applyBorder="1" applyAlignment="1">
      <alignment horizontal="center" vertical="center"/>
      <protection/>
    </xf>
    <xf numFmtId="0" fontId="3" fillId="0" borderId="0" xfId="54" applyFont="1" applyFill="1" applyAlignment="1">
      <alignment vertical="center" wrapText="1"/>
      <protection/>
    </xf>
    <xf numFmtId="0" fontId="3" fillId="0" borderId="17" xfId="54" applyFont="1" applyFill="1" applyBorder="1" applyAlignment="1">
      <alignment vertical="center"/>
      <protection/>
    </xf>
    <xf numFmtId="0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 wrapText="1"/>
    </xf>
    <xf numFmtId="0" fontId="3" fillId="0" borderId="17" xfId="54" applyFont="1" applyFill="1" applyBorder="1" applyAlignment="1">
      <alignment vertical="center" wrapText="1"/>
      <protection/>
    </xf>
    <xf numFmtId="1" fontId="4" fillId="34" borderId="13" xfId="54" applyNumberFormat="1" applyFont="1" applyFill="1" applyBorder="1" applyAlignment="1">
      <alignment horizontal="center" vertical="center" wrapText="1"/>
      <protection/>
    </xf>
    <xf numFmtId="1" fontId="3" fillId="0" borderId="0" xfId="54" applyNumberFormat="1" applyFont="1" applyFill="1" applyAlignment="1">
      <alignment vertical="center"/>
      <protection/>
    </xf>
    <xf numFmtId="0" fontId="4" fillId="36" borderId="17" xfId="0" applyNumberFormat="1" applyFont="1" applyFill="1" applyBorder="1" applyAlignment="1">
      <alignment vertical="center" wrapText="1"/>
    </xf>
    <xf numFmtId="0" fontId="62" fillId="36" borderId="17" xfId="0" applyNumberFormat="1" applyFont="1" applyFill="1" applyBorder="1" applyAlignment="1">
      <alignment vertical="center" wrapText="1"/>
    </xf>
    <xf numFmtId="0" fontId="3" fillId="37" borderId="17" xfId="0" applyNumberFormat="1" applyFont="1" applyFill="1" applyBorder="1" applyAlignment="1">
      <alignment vertical="center"/>
    </xf>
    <xf numFmtId="0" fontId="3" fillId="37" borderId="17" xfId="54" applyFont="1" applyFill="1" applyBorder="1" applyAlignment="1">
      <alignment horizontal="center" vertical="center"/>
      <protection/>
    </xf>
    <xf numFmtId="1" fontId="3" fillId="37" borderId="17" xfId="54" applyNumberFormat="1" applyFont="1" applyFill="1" applyBorder="1" applyAlignment="1">
      <alignment horizontal="center" vertical="center"/>
      <protection/>
    </xf>
    <xf numFmtId="0" fontId="4" fillId="37" borderId="17" xfId="54" applyFont="1" applyFill="1" applyBorder="1" applyAlignment="1">
      <alignment horizontal="center" vertical="center"/>
      <protection/>
    </xf>
    <xf numFmtId="1" fontId="4" fillId="37" borderId="17" xfId="54" applyNumberFormat="1" applyFont="1" applyFill="1" applyBorder="1" applyAlignment="1">
      <alignment horizontal="center" vertical="center"/>
      <protection/>
    </xf>
    <xf numFmtId="1" fontId="5" fillId="37" borderId="17" xfId="54" applyNumberFormat="1" applyFont="1" applyFill="1" applyBorder="1" applyAlignment="1">
      <alignment horizontal="center" vertical="center"/>
      <protection/>
    </xf>
    <xf numFmtId="1" fontId="4" fillId="36" borderId="17" xfId="54" applyNumberFormat="1" applyFont="1" applyFill="1" applyBorder="1" applyAlignment="1">
      <alignment horizontal="center" vertical="center"/>
      <protection/>
    </xf>
    <xf numFmtId="0" fontId="4" fillId="36" borderId="17" xfId="0" applyNumberFormat="1" applyFont="1" applyFill="1" applyBorder="1" applyAlignment="1">
      <alignment vertical="center"/>
    </xf>
    <xf numFmtId="49" fontId="6" fillId="0" borderId="20" xfId="54" applyNumberFormat="1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vertical="center" textRotation="90"/>
      <protection/>
    </xf>
    <xf numFmtId="0" fontId="3" fillId="0" borderId="19" xfId="54" applyFont="1" applyFill="1" applyBorder="1" applyAlignment="1">
      <alignment vertical="center" textRotation="90"/>
      <protection/>
    </xf>
    <xf numFmtId="1" fontId="3" fillId="38" borderId="17" xfId="54" applyNumberFormat="1" applyFont="1" applyFill="1" applyBorder="1" applyAlignment="1">
      <alignment horizontal="center" vertical="center"/>
      <protection/>
    </xf>
    <xf numFmtId="1" fontId="4" fillId="36" borderId="13" xfId="54" applyNumberFormat="1" applyFont="1" applyFill="1" applyBorder="1" applyAlignment="1">
      <alignment horizontal="center" vertical="center" wrapText="1"/>
      <protection/>
    </xf>
    <xf numFmtId="0" fontId="3" fillId="38" borderId="17" xfId="54" applyFont="1" applyFill="1" applyBorder="1" applyAlignment="1">
      <alignment horizontal="center" vertical="center"/>
      <protection/>
    </xf>
    <xf numFmtId="49" fontId="5" fillId="37" borderId="18" xfId="0" applyNumberFormat="1" applyFont="1" applyFill="1" applyBorder="1" applyAlignment="1">
      <alignment horizontal="left" vertical="center"/>
    </xf>
    <xf numFmtId="49" fontId="5" fillId="37" borderId="18" xfId="0" applyNumberFormat="1" applyFont="1" applyFill="1" applyBorder="1" applyAlignment="1">
      <alignment horizontal="left" vertical="center" wrapText="1"/>
    </xf>
    <xf numFmtId="0" fontId="5" fillId="37" borderId="17" xfId="54" applyFont="1" applyFill="1" applyBorder="1" applyAlignment="1">
      <alignment horizontal="center" vertical="center"/>
      <protection/>
    </xf>
    <xf numFmtId="1" fontId="62" fillId="36" borderId="17" xfId="54" applyNumberFormat="1" applyFont="1" applyFill="1" applyBorder="1" applyAlignment="1">
      <alignment horizontal="center" vertical="center"/>
      <protection/>
    </xf>
    <xf numFmtId="0" fontId="3" fillId="0" borderId="17" xfId="54" applyFont="1" applyFill="1" applyBorder="1" applyAlignment="1">
      <alignment horizontal="left" vertical="center" wrapText="1"/>
      <protection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38" borderId="17" xfId="0" applyNumberFormat="1" applyFont="1" applyFill="1" applyBorder="1" applyAlignment="1">
      <alignment vertical="center"/>
    </xf>
    <xf numFmtId="0" fontId="3" fillId="38" borderId="17" xfId="0" applyNumberFormat="1" applyFont="1" applyFill="1" applyBorder="1" applyAlignment="1">
      <alignment vertical="center" wrapText="1"/>
    </xf>
    <xf numFmtId="1" fontId="6" fillId="38" borderId="17" xfId="54" applyNumberFormat="1" applyFont="1" applyFill="1" applyBorder="1" applyAlignment="1">
      <alignment horizontal="center" vertical="center"/>
      <protection/>
    </xf>
    <xf numFmtId="49" fontId="3" fillId="38" borderId="17" xfId="0" applyNumberFormat="1" applyFont="1" applyFill="1" applyBorder="1" applyAlignment="1">
      <alignment vertical="center"/>
    </xf>
    <xf numFmtId="49" fontId="3" fillId="38" borderId="17" xfId="0" applyNumberFormat="1" applyFont="1" applyFill="1" applyBorder="1" applyAlignment="1">
      <alignment vertical="center" wrapText="1"/>
    </xf>
    <xf numFmtId="49" fontId="6" fillId="38" borderId="17" xfId="0" applyNumberFormat="1" applyFont="1" applyFill="1" applyBorder="1" applyAlignment="1">
      <alignment vertical="center"/>
    </xf>
    <xf numFmtId="49" fontId="7" fillId="38" borderId="17" xfId="0" applyNumberFormat="1" applyFont="1" applyFill="1" applyBorder="1" applyAlignment="1">
      <alignment vertical="center" wrapText="1"/>
    </xf>
    <xf numFmtId="0" fontId="4" fillId="36" borderId="17" xfId="54" applyFont="1" applyFill="1" applyBorder="1" applyAlignment="1">
      <alignment horizontal="center" vertical="center"/>
      <protection/>
    </xf>
    <xf numFmtId="1" fontId="62" fillId="34" borderId="17" xfId="54" applyNumberFormat="1" applyFont="1" applyFill="1" applyBorder="1" applyAlignment="1">
      <alignment horizontal="center" vertical="center"/>
      <protection/>
    </xf>
    <xf numFmtId="0" fontId="4" fillId="0" borderId="19" xfId="54" applyFont="1" applyFill="1" applyBorder="1" applyAlignment="1">
      <alignment vertical="center" textRotation="90"/>
      <protection/>
    </xf>
    <xf numFmtId="1" fontId="8" fillId="36" borderId="17" xfId="54" applyNumberFormat="1" applyFont="1" applyFill="1" applyBorder="1" applyAlignment="1">
      <alignment horizontal="center" vertical="center"/>
      <protection/>
    </xf>
    <xf numFmtId="1" fontId="9" fillId="36" borderId="17" xfId="54" applyNumberFormat="1" applyFont="1" applyFill="1" applyBorder="1" applyAlignment="1">
      <alignment horizontal="center" vertical="center"/>
      <protection/>
    </xf>
    <xf numFmtId="1" fontId="5" fillId="36" borderId="17" xfId="54" applyNumberFormat="1" applyFont="1" applyFill="1" applyBorder="1" applyAlignment="1">
      <alignment horizontal="center" vertical="center"/>
      <protection/>
    </xf>
    <xf numFmtId="0" fontId="62" fillId="36" borderId="17" xfId="54" applyFont="1" applyFill="1" applyBorder="1" applyAlignment="1">
      <alignment horizontal="center" vertical="center"/>
      <protection/>
    </xf>
    <xf numFmtId="1" fontId="10" fillId="39" borderId="17" xfId="54" applyNumberFormat="1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63" fillId="0" borderId="0" xfId="0" applyFont="1" applyAlignment="1">
      <alignment horizontal="left" vertical="top"/>
    </xf>
    <xf numFmtId="0" fontId="63" fillId="0" borderId="0" xfId="0" applyFont="1" applyAlignment="1">
      <alignment horizontal="left"/>
    </xf>
    <xf numFmtId="1" fontId="10" fillId="17" borderId="17" xfId="54" applyNumberFormat="1" applyFont="1" applyFill="1" applyBorder="1" applyAlignment="1">
      <alignment horizontal="center" vertical="center"/>
      <protection/>
    </xf>
    <xf numFmtId="1" fontId="10" fillId="40" borderId="17" xfId="54" applyNumberFormat="1" applyFont="1" applyFill="1" applyBorder="1" applyAlignment="1">
      <alignment horizontal="center" vertical="center"/>
      <protection/>
    </xf>
    <xf numFmtId="1" fontId="11" fillId="41" borderId="17" xfId="54" applyNumberFormat="1" applyFont="1" applyFill="1" applyBorder="1" applyAlignment="1">
      <alignment horizontal="center" vertical="center"/>
      <protection/>
    </xf>
    <xf numFmtId="0" fontId="63" fillId="0" borderId="21" xfId="0" applyFont="1" applyBorder="1" applyAlignment="1">
      <alignment horizontal="left"/>
    </xf>
    <xf numFmtId="1" fontId="10" fillId="42" borderId="17" xfId="54" applyNumberFormat="1" applyFont="1" applyFill="1" applyBorder="1" applyAlignment="1">
      <alignment horizontal="center" vertical="center"/>
      <protection/>
    </xf>
    <xf numFmtId="0" fontId="64" fillId="0" borderId="0" xfId="0" applyFont="1" applyAlignment="1">
      <alignment/>
    </xf>
    <xf numFmtId="0" fontId="63" fillId="0" borderId="17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1" fontId="12" fillId="39" borderId="17" xfId="54" applyNumberFormat="1" applyFont="1" applyFill="1" applyBorder="1" applyAlignment="1">
      <alignment horizontal="center" vertical="center"/>
      <protection/>
    </xf>
    <xf numFmtId="1" fontId="7" fillId="17" borderId="17" xfId="54" applyNumberFormat="1" applyFont="1" applyFill="1" applyBorder="1" applyAlignment="1">
      <alignment horizontal="center" vertical="center"/>
      <protection/>
    </xf>
    <xf numFmtId="1" fontId="3" fillId="40" borderId="17" xfId="54" applyNumberFormat="1" applyFont="1" applyFill="1" applyBorder="1" applyAlignment="1">
      <alignment horizontal="center" vertical="center"/>
      <protection/>
    </xf>
    <xf numFmtId="1" fontId="13" fillId="41" borderId="17" xfId="54" applyNumberFormat="1" applyFont="1" applyFill="1" applyBorder="1" applyAlignment="1">
      <alignment horizontal="center" vertical="center"/>
      <protection/>
    </xf>
    <xf numFmtId="1" fontId="3" fillId="42" borderId="17" xfId="54" applyNumberFormat="1" applyFont="1" applyFill="1" applyBorder="1" applyAlignment="1">
      <alignment horizontal="center" vertical="center"/>
      <protection/>
    </xf>
    <xf numFmtId="1" fontId="4" fillId="0" borderId="17" xfId="54" applyNumberFormat="1" applyFont="1" applyFill="1" applyBorder="1" applyAlignment="1">
      <alignment horizontal="center" vertical="center"/>
      <protection/>
    </xf>
    <xf numFmtId="1" fontId="62" fillId="0" borderId="17" xfId="54" applyNumberFormat="1" applyFont="1" applyFill="1" applyBorder="1" applyAlignment="1">
      <alignment horizontal="center" vertical="center"/>
      <protection/>
    </xf>
    <xf numFmtId="1" fontId="4" fillId="0" borderId="13" xfId="54" applyNumberFormat="1" applyFont="1" applyFill="1" applyBorder="1" applyAlignment="1">
      <alignment horizontal="center" vertical="center" wrapText="1"/>
      <protection/>
    </xf>
    <xf numFmtId="0" fontId="4" fillId="36" borderId="17" xfId="54" applyFont="1" applyFill="1" applyBorder="1" applyAlignment="1">
      <alignment vertical="center"/>
      <protection/>
    </xf>
    <xf numFmtId="49" fontId="62" fillId="36" borderId="10" xfId="0" applyNumberFormat="1" applyFont="1" applyFill="1" applyBorder="1" applyAlignment="1">
      <alignment vertical="center"/>
    </xf>
    <xf numFmtId="49" fontId="62" fillId="36" borderId="10" xfId="0" applyNumberFormat="1" applyFont="1" applyFill="1" applyBorder="1" applyAlignment="1">
      <alignment vertical="center" wrapText="1"/>
    </xf>
    <xf numFmtId="49" fontId="4" fillId="36" borderId="10" xfId="0" applyNumberFormat="1" applyFont="1" applyFill="1" applyBorder="1" applyAlignment="1">
      <alignment vertical="center"/>
    </xf>
    <xf numFmtId="49" fontId="4" fillId="36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 wrapText="1"/>
    </xf>
    <xf numFmtId="49" fontId="4" fillId="34" borderId="17" xfId="0" applyNumberFormat="1" applyFont="1" applyFill="1" applyBorder="1" applyAlignment="1">
      <alignment vertical="center"/>
    </xf>
    <xf numFmtId="49" fontId="4" fillId="34" borderId="17" xfId="0" applyNumberFormat="1" applyFont="1" applyFill="1" applyBorder="1" applyAlignment="1">
      <alignment vertical="center" wrapText="1"/>
    </xf>
    <xf numFmtId="49" fontId="4" fillId="34" borderId="17" xfId="0" applyNumberFormat="1" applyFont="1" applyFill="1" applyBorder="1" applyAlignment="1">
      <alignment horizontal="left" vertical="center" wrapText="1"/>
    </xf>
    <xf numFmtId="49" fontId="5" fillId="37" borderId="17" xfId="0" applyNumberFormat="1" applyFont="1" applyFill="1" applyBorder="1" applyAlignment="1">
      <alignment horizontal="left" vertical="center"/>
    </xf>
    <xf numFmtId="49" fontId="5" fillId="37" borderId="17" xfId="0" applyNumberFormat="1" applyFont="1" applyFill="1" applyBorder="1" applyAlignment="1">
      <alignment horizontal="left" vertical="center" wrapText="1"/>
    </xf>
    <xf numFmtId="1" fontId="12" fillId="39" borderId="17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vertical="top"/>
      <protection/>
    </xf>
    <xf numFmtId="0" fontId="6" fillId="0" borderId="10" xfId="0" applyNumberFormat="1" applyFont="1" applyBorder="1" applyAlignment="1">
      <alignment vertical="top" wrapText="1"/>
    </xf>
    <xf numFmtId="0" fontId="6" fillId="0" borderId="10" xfId="54" applyFont="1" applyFill="1" applyBorder="1" applyAlignment="1">
      <alignment horizontal="left" vertical="top"/>
      <protection/>
    </xf>
    <xf numFmtId="0" fontId="6" fillId="0" borderId="10" xfId="0" applyNumberFormat="1" applyFont="1" applyBorder="1" applyAlignment="1">
      <alignment horizontal="left" vertical="top" wrapText="1"/>
    </xf>
    <xf numFmtId="1" fontId="65" fillId="0" borderId="17" xfId="54" applyNumberFormat="1" applyFont="1" applyFill="1" applyBorder="1" applyAlignment="1">
      <alignment horizontal="center" vertical="center"/>
      <protection/>
    </xf>
    <xf numFmtId="0" fontId="66" fillId="0" borderId="17" xfId="54" applyFont="1" applyFill="1" applyBorder="1" applyAlignment="1">
      <alignment vertical="center"/>
      <protection/>
    </xf>
    <xf numFmtId="0" fontId="66" fillId="0" borderId="17" xfId="0" applyNumberFormat="1" applyFont="1" applyBorder="1" applyAlignment="1">
      <alignment vertical="center" wrapText="1"/>
    </xf>
    <xf numFmtId="0" fontId="66" fillId="0" borderId="0" xfId="54" applyFont="1" applyFill="1" applyAlignment="1">
      <alignment vertical="center"/>
      <protection/>
    </xf>
    <xf numFmtId="0" fontId="66" fillId="0" borderId="10" xfId="54" applyFont="1" applyFill="1" applyBorder="1" applyAlignment="1">
      <alignment vertical="top"/>
      <protection/>
    </xf>
    <xf numFmtId="0" fontId="66" fillId="0" borderId="10" xfId="0" applyNumberFormat="1" applyFont="1" applyBorder="1" applyAlignment="1">
      <alignment vertical="top" wrapText="1"/>
    </xf>
    <xf numFmtId="49" fontId="6" fillId="0" borderId="11" xfId="54" applyNumberFormat="1" applyFont="1" applyFill="1" applyBorder="1" applyAlignment="1">
      <alignment vertical="center" textRotation="90"/>
      <protection/>
    </xf>
    <xf numFmtId="0" fontId="6" fillId="0" borderId="17" xfId="0" applyNumberFormat="1" applyFont="1" applyBorder="1" applyAlignment="1">
      <alignment vertical="center" wrapText="1"/>
    </xf>
    <xf numFmtId="0" fontId="6" fillId="0" borderId="17" xfId="54" applyFont="1" applyFill="1" applyBorder="1" applyAlignment="1">
      <alignment vertical="center"/>
      <protection/>
    </xf>
    <xf numFmtId="0" fontId="5" fillId="37" borderId="17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37" borderId="17" xfId="0" applyNumberFormat="1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7" xfId="54" applyFont="1" applyFill="1" applyBorder="1" applyAlignment="1">
      <alignment vertical="center" wrapText="1"/>
      <protection/>
    </xf>
    <xf numFmtId="49" fontId="4" fillId="36" borderId="18" xfId="0" applyNumberFormat="1" applyFont="1" applyFill="1" applyBorder="1" applyAlignment="1">
      <alignment horizontal="left" vertical="center"/>
    </xf>
    <xf numFmtId="49" fontId="4" fillId="36" borderId="18" xfId="0" applyNumberFormat="1" applyFont="1" applyFill="1" applyBorder="1" applyAlignment="1">
      <alignment horizontal="left" vertical="center" wrapText="1"/>
    </xf>
    <xf numFmtId="0" fontId="3" fillId="0" borderId="10" xfId="54" applyFont="1" applyFill="1" applyBorder="1" applyAlignment="1">
      <alignment horizontal="center" vertical="center" textRotation="90"/>
      <protection/>
    </xf>
    <xf numFmtId="49" fontId="4" fillId="36" borderId="18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vertical="center"/>
    </xf>
    <xf numFmtId="0" fontId="6" fillId="37" borderId="17" xfId="0" applyNumberFormat="1" applyFont="1" applyFill="1" applyBorder="1" applyAlignment="1">
      <alignment vertical="center"/>
    </xf>
    <xf numFmtId="0" fontId="3" fillId="0" borderId="0" xfId="54" applyFont="1" applyFill="1" applyBorder="1" applyAlignment="1">
      <alignment vertical="center" textRotation="90"/>
      <protection/>
    </xf>
    <xf numFmtId="1" fontId="67" fillId="37" borderId="17" xfId="54" applyNumberFormat="1" applyFont="1" applyFill="1" applyBorder="1" applyAlignment="1">
      <alignment horizontal="center" vertical="center"/>
      <protection/>
    </xf>
    <xf numFmtId="0" fontId="3" fillId="0" borderId="18" xfId="54" applyFont="1" applyFill="1" applyBorder="1" applyAlignment="1">
      <alignment vertical="center" wrapText="1"/>
      <protection/>
    </xf>
    <xf numFmtId="0" fontId="3" fillId="0" borderId="18" xfId="54" applyFont="1" applyFill="1" applyBorder="1" applyAlignment="1">
      <alignment vertical="center" textRotation="90"/>
      <protection/>
    </xf>
    <xf numFmtId="49" fontId="6" fillId="0" borderId="17" xfId="0" applyNumberFormat="1" applyFont="1" applyFill="1" applyBorder="1" applyAlignment="1">
      <alignment horizontal="left" vertical="center" wrapText="1"/>
    </xf>
    <xf numFmtId="0" fontId="4" fillId="0" borderId="0" xfId="54" applyFont="1" applyFill="1" applyBorder="1" applyAlignment="1">
      <alignment vertical="center"/>
      <protection/>
    </xf>
    <xf numFmtId="0" fontId="62" fillId="0" borderId="17" xfId="54" applyFont="1" applyFill="1" applyBorder="1" applyAlignment="1">
      <alignment horizontal="center" vertical="center"/>
      <protection/>
    </xf>
    <xf numFmtId="1" fontId="12" fillId="0" borderId="17" xfId="54" applyNumberFormat="1" applyFont="1" applyFill="1" applyBorder="1" applyAlignment="1">
      <alignment horizontal="center" vertical="center"/>
      <protection/>
    </xf>
    <xf numFmtId="1" fontId="7" fillId="0" borderId="17" xfId="54" applyNumberFormat="1" applyFont="1" applyFill="1" applyBorder="1" applyAlignment="1">
      <alignment horizontal="center" vertical="center"/>
      <protection/>
    </xf>
    <xf numFmtId="49" fontId="68" fillId="0" borderId="17" xfId="54" applyNumberFormat="1" applyFont="1" applyFill="1" applyBorder="1" applyAlignment="1">
      <alignment horizontal="center" vertical="center" textRotation="90"/>
      <protection/>
    </xf>
    <xf numFmtId="0" fontId="68" fillId="0" borderId="10" xfId="54" applyFont="1" applyFill="1" applyBorder="1" applyAlignment="1">
      <alignment vertical="center" textRotation="90"/>
      <protection/>
    </xf>
    <xf numFmtId="0" fontId="68" fillId="0" borderId="17" xfId="54" applyFont="1" applyFill="1" applyBorder="1" applyAlignment="1">
      <alignment horizontal="center" vertical="center"/>
      <protection/>
    </xf>
    <xf numFmtId="1" fontId="68" fillId="0" borderId="17" xfId="54" applyNumberFormat="1" applyFont="1" applyFill="1" applyBorder="1" applyAlignment="1">
      <alignment horizontal="center" vertical="center"/>
      <protection/>
    </xf>
    <xf numFmtId="0" fontId="68" fillId="0" borderId="0" xfId="54" applyFont="1" applyFill="1" applyAlignment="1">
      <alignment vertical="center"/>
      <protection/>
    </xf>
    <xf numFmtId="0" fontId="68" fillId="0" borderId="19" xfId="54" applyFont="1" applyFill="1" applyBorder="1" applyAlignment="1">
      <alignment vertical="center" textRotation="90"/>
      <protection/>
    </xf>
    <xf numFmtId="0" fontId="3" fillId="0" borderId="18" xfId="54" applyFont="1" applyFill="1" applyBorder="1" applyAlignment="1">
      <alignment vertical="center"/>
      <protection/>
    </xf>
    <xf numFmtId="0" fontId="6" fillId="0" borderId="18" xfId="54" applyFont="1" applyFill="1" applyBorder="1" applyAlignment="1">
      <alignment vertical="center"/>
      <protection/>
    </xf>
    <xf numFmtId="0" fontId="6" fillId="0" borderId="18" xfId="54" applyFont="1" applyFill="1" applyBorder="1" applyAlignment="1">
      <alignment vertical="center" wrapText="1"/>
      <protection/>
    </xf>
    <xf numFmtId="49" fontId="5" fillId="37" borderId="18" xfId="0" applyNumberFormat="1" applyFont="1" applyFill="1" applyBorder="1" applyAlignment="1">
      <alignment horizontal="left" vertical="center" wrapText="1"/>
    </xf>
    <xf numFmtId="1" fontId="15" fillId="0" borderId="17" xfId="54" applyNumberFormat="1" applyFont="1" applyFill="1" applyBorder="1" applyAlignment="1">
      <alignment horizontal="center" vertical="center"/>
      <protection/>
    </xf>
    <xf numFmtId="1" fontId="4" fillId="37" borderId="18" xfId="54" applyNumberFormat="1" applyFont="1" applyFill="1" applyBorder="1" applyAlignment="1">
      <alignment horizontal="center" vertical="center"/>
      <protection/>
    </xf>
    <xf numFmtId="1" fontId="4" fillId="37" borderId="13" xfId="54" applyNumberFormat="1" applyFont="1" applyFill="1" applyBorder="1" applyAlignment="1">
      <alignment horizontal="center" vertical="center"/>
      <protection/>
    </xf>
    <xf numFmtId="1" fontId="4" fillId="37" borderId="11" xfId="54" applyNumberFormat="1" applyFont="1" applyFill="1" applyBorder="1" applyAlignment="1">
      <alignment horizontal="center" vertical="center"/>
      <protection/>
    </xf>
    <xf numFmtId="1" fontId="4" fillId="37" borderId="17" xfId="54" applyNumberFormat="1" applyFont="1" applyFill="1" applyBorder="1" applyAlignment="1">
      <alignment horizontal="left" vertical="center"/>
      <protection/>
    </xf>
    <xf numFmtId="0" fontId="5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/>
    </xf>
    <xf numFmtId="0" fontId="5" fillId="37" borderId="10" xfId="0" applyNumberFormat="1" applyFont="1" applyFill="1" applyBorder="1" applyAlignment="1">
      <alignment vertical="center" wrapText="1"/>
    </xf>
    <xf numFmtId="0" fontId="3" fillId="37" borderId="10" xfId="0" applyNumberFormat="1" applyFont="1" applyFill="1" applyBorder="1" applyAlignment="1">
      <alignment vertical="center"/>
    </xf>
    <xf numFmtId="0" fontId="16" fillId="0" borderId="0" xfId="54" applyFont="1" applyFill="1" applyAlignment="1">
      <alignment vertical="center"/>
      <protection/>
    </xf>
    <xf numFmtId="49" fontId="17" fillId="0" borderId="17" xfId="54" applyNumberFormat="1" applyFont="1" applyFill="1" applyBorder="1" applyAlignment="1">
      <alignment horizontal="center" vertical="center" textRotation="90"/>
      <protection/>
    </xf>
    <xf numFmtId="49" fontId="17" fillId="0" borderId="11" xfId="54" applyNumberFormat="1" applyFont="1" applyFill="1" applyBorder="1" applyAlignment="1">
      <alignment horizontal="center" vertical="center" textRotation="90"/>
      <protection/>
    </xf>
    <xf numFmtId="1" fontId="18" fillId="36" borderId="17" xfId="54" applyNumberFormat="1" applyFont="1" applyFill="1" applyBorder="1" applyAlignment="1">
      <alignment horizontal="center" vertical="center"/>
      <protection/>
    </xf>
    <xf numFmtId="1" fontId="16" fillId="0" borderId="17" xfId="54" applyNumberFormat="1" applyFont="1" applyFill="1" applyBorder="1" applyAlignment="1">
      <alignment horizontal="center" vertical="center"/>
      <protection/>
    </xf>
    <xf numFmtId="1" fontId="16" fillId="39" borderId="17" xfId="54" applyNumberFormat="1" applyFont="1" applyFill="1" applyBorder="1" applyAlignment="1">
      <alignment horizontal="center" vertical="center"/>
      <protection/>
    </xf>
    <xf numFmtId="1" fontId="69" fillId="36" borderId="17" xfId="54" applyNumberFormat="1" applyFont="1" applyFill="1" applyBorder="1" applyAlignment="1">
      <alignment horizontal="center" vertical="center"/>
      <protection/>
    </xf>
    <xf numFmtId="1" fontId="18" fillId="0" borderId="17" xfId="54" applyNumberFormat="1" applyFont="1" applyFill="1" applyBorder="1" applyAlignment="1">
      <alignment horizontal="center" vertical="center"/>
      <protection/>
    </xf>
    <xf numFmtId="1" fontId="16" fillId="33" borderId="17" xfId="54" applyNumberFormat="1" applyFont="1" applyFill="1" applyBorder="1" applyAlignment="1">
      <alignment horizontal="center" vertical="center"/>
      <protection/>
    </xf>
    <xf numFmtId="1" fontId="16" fillId="39" borderId="17" xfId="54" applyNumberFormat="1" applyFont="1" applyFill="1" applyBorder="1" applyAlignment="1">
      <alignment horizontal="center" vertical="center" wrapText="1"/>
      <protection/>
    </xf>
    <xf numFmtId="1" fontId="3" fillId="39" borderId="17" xfId="54" applyNumberFormat="1" applyFont="1" applyFill="1" applyBorder="1" applyAlignment="1">
      <alignment horizontal="center" vertical="center"/>
      <protection/>
    </xf>
    <xf numFmtId="1" fontId="3" fillId="39" borderId="17" xfId="54" applyNumberFormat="1" applyFont="1" applyFill="1" applyBorder="1" applyAlignment="1">
      <alignment horizontal="center" vertical="center" wrapText="1"/>
      <protection/>
    </xf>
    <xf numFmtId="1" fontId="3" fillId="0" borderId="17" xfId="54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70" fillId="0" borderId="0" xfId="0" applyFont="1" applyAlignment="1">
      <alignment horizontal="center" vertical="center"/>
    </xf>
    <xf numFmtId="0" fontId="4" fillId="34" borderId="11" xfId="54" applyFont="1" applyFill="1" applyBorder="1" applyAlignment="1">
      <alignment vertical="center" wrapText="1"/>
      <protection/>
    </xf>
    <xf numFmtId="0" fontId="4" fillId="34" borderId="12" xfId="54" applyFont="1" applyFill="1" applyBorder="1" applyAlignment="1">
      <alignment vertical="center" wrapText="1"/>
      <protection/>
    </xf>
    <xf numFmtId="0" fontId="4" fillId="34" borderId="13" xfId="54" applyFont="1" applyFill="1" applyBorder="1" applyAlignment="1">
      <alignment vertical="center" wrapText="1"/>
      <protection/>
    </xf>
    <xf numFmtId="0" fontId="4" fillId="34" borderId="11" xfId="54" applyFont="1" applyFill="1" applyBorder="1" applyAlignment="1">
      <alignment horizontal="left" vertical="center" wrapText="1"/>
      <protection/>
    </xf>
    <xf numFmtId="0" fontId="4" fillId="34" borderId="12" xfId="54" applyFont="1" applyFill="1" applyBorder="1" applyAlignment="1">
      <alignment horizontal="left" vertical="center" wrapText="1"/>
      <protection/>
    </xf>
    <xf numFmtId="0" fontId="4" fillId="34" borderId="13" xfId="54" applyFont="1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center"/>
      <protection/>
    </xf>
    <xf numFmtId="0" fontId="3" fillId="0" borderId="17" xfId="54" applyFont="1" applyFill="1" applyBorder="1" applyAlignment="1">
      <alignment horizontal="center" vertical="center" textRotation="90"/>
      <protection/>
    </xf>
    <xf numFmtId="0" fontId="4" fillId="0" borderId="10" xfId="54" applyFont="1" applyFill="1" applyBorder="1" applyAlignment="1">
      <alignment horizontal="center" vertical="center" textRotation="90"/>
      <protection/>
    </xf>
    <xf numFmtId="0" fontId="4" fillId="0" borderId="19" xfId="54" applyFont="1" applyFill="1" applyBorder="1" applyAlignment="1">
      <alignment horizontal="center" vertical="center" textRotation="90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9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textRotation="90"/>
      <protection/>
    </xf>
    <xf numFmtId="0" fontId="5" fillId="0" borderId="19" xfId="54" applyFont="1" applyFill="1" applyBorder="1" applyAlignment="1">
      <alignment horizontal="center" vertical="center" textRotation="90"/>
      <protection/>
    </xf>
    <xf numFmtId="0" fontId="5" fillId="0" borderId="18" xfId="54" applyFont="1" applyFill="1" applyBorder="1" applyAlignment="1">
      <alignment horizontal="center" vertical="center" textRotation="90"/>
      <protection/>
    </xf>
    <xf numFmtId="1" fontId="6" fillId="0" borderId="11" xfId="54" applyNumberFormat="1" applyFont="1" applyFill="1" applyBorder="1" applyAlignment="1">
      <alignment horizontal="center" vertical="center"/>
      <protection/>
    </xf>
    <xf numFmtId="1" fontId="6" fillId="0" borderId="12" xfId="54" applyNumberFormat="1" applyFont="1" applyFill="1" applyBorder="1" applyAlignment="1">
      <alignment horizontal="center" vertical="center"/>
      <protection/>
    </xf>
    <xf numFmtId="1" fontId="6" fillId="0" borderId="13" xfId="54" applyNumberFormat="1" applyFont="1" applyFill="1" applyBorder="1" applyAlignment="1">
      <alignment horizontal="center" vertical="center"/>
      <protection/>
    </xf>
    <xf numFmtId="0" fontId="4" fillId="0" borderId="18" xfId="54" applyFont="1" applyFill="1" applyBorder="1" applyAlignment="1">
      <alignment horizontal="center" vertical="center" textRotation="90"/>
      <protection/>
    </xf>
    <xf numFmtId="49" fontId="4" fillId="34" borderId="10" xfId="0" applyNumberFormat="1" applyFont="1" applyFill="1" applyBorder="1" applyAlignment="1">
      <alignment horizontal="left" vertical="center"/>
    </xf>
    <xf numFmtId="49" fontId="4" fillId="34" borderId="18" xfId="0" applyNumberFormat="1" applyFont="1" applyFill="1" applyBorder="1" applyAlignment="1">
      <alignment horizontal="left"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8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7" borderId="18" xfId="0" applyNumberFormat="1" applyFont="1" applyFill="1" applyBorder="1" applyAlignment="1">
      <alignment horizontal="left" vertical="center" wrapText="1"/>
    </xf>
    <xf numFmtId="0" fontId="4" fillId="36" borderId="10" xfId="0" applyNumberFormat="1" applyFont="1" applyFill="1" applyBorder="1" applyAlignment="1">
      <alignment horizontal="center" vertical="center"/>
    </xf>
    <xf numFmtId="0" fontId="4" fillId="36" borderId="18" xfId="0" applyNumberFormat="1" applyFont="1" applyFill="1" applyBorder="1" applyAlignment="1">
      <alignment horizontal="center" vertical="center"/>
    </xf>
    <xf numFmtId="0" fontId="62" fillId="36" borderId="10" xfId="0" applyNumberFormat="1" applyFont="1" applyFill="1" applyBorder="1" applyAlignment="1">
      <alignment horizontal="center" vertical="center" wrapText="1"/>
    </xf>
    <xf numFmtId="0" fontId="62" fillId="36" borderId="18" xfId="0" applyNumberFormat="1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textRotation="90"/>
      <protection/>
    </xf>
    <xf numFmtId="0" fontId="3" fillId="0" borderId="19" xfId="54" applyFont="1" applyFill="1" applyBorder="1" applyAlignment="1">
      <alignment horizontal="center" vertical="center" textRotation="90"/>
      <protection/>
    </xf>
    <xf numFmtId="0" fontId="3" fillId="0" borderId="18" xfId="54" applyFont="1" applyFill="1" applyBorder="1" applyAlignment="1">
      <alignment horizontal="center" vertical="center" textRotation="90"/>
      <protection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34" borderId="22" xfId="54" applyFont="1" applyFill="1" applyBorder="1" applyAlignment="1">
      <alignment horizontal="left" vertical="center" wrapText="1"/>
      <protection/>
    </xf>
    <xf numFmtId="0" fontId="4" fillId="34" borderId="23" xfId="54" applyFont="1" applyFill="1" applyBorder="1" applyAlignment="1">
      <alignment horizontal="left" vertical="center" wrapText="1"/>
      <protection/>
    </xf>
    <xf numFmtId="0" fontId="4" fillId="34" borderId="24" xfId="54" applyFont="1" applyFill="1" applyBorder="1" applyAlignment="1">
      <alignment horizontal="left" vertical="center" wrapText="1"/>
      <protection/>
    </xf>
    <xf numFmtId="0" fontId="4" fillId="36" borderId="10" xfId="0" applyNumberFormat="1" applyFont="1" applyFill="1" applyBorder="1" applyAlignment="1">
      <alignment horizontal="left" vertical="center"/>
    </xf>
    <xf numFmtId="0" fontId="4" fillId="36" borderId="18" xfId="0" applyNumberFormat="1" applyFont="1" applyFill="1" applyBorder="1" applyAlignment="1">
      <alignment horizontal="left" vertical="center"/>
    </xf>
    <xf numFmtId="0" fontId="4" fillId="36" borderId="10" xfId="0" applyNumberFormat="1" applyFont="1" applyFill="1" applyBorder="1" applyAlignment="1">
      <alignment horizontal="left" vertical="center" wrapText="1"/>
    </xf>
    <xf numFmtId="0" fontId="4" fillId="36" borderId="18" xfId="0" applyNumberFormat="1" applyFont="1" applyFill="1" applyBorder="1" applyAlignment="1">
      <alignment horizontal="left" vertical="center" wrapText="1"/>
    </xf>
    <xf numFmtId="0" fontId="3" fillId="37" borderId="10" xfId="0" applyNumberFormat="1" applyFont="1" applyFill="1" applyBorder="1" applyAlignment="1">
      <alignment horizontal="left" vertical="center"/>
    </xf>
    <xf numFmtId="0" fontId="3" fillId="37" borderId="18" xfId="0" applyNumberFormat="1" applyFont="1" applyFill="1" applyBorder="1" applyAlignment="1">
      <alignment horizontal="left" vertical="center"/>
    </xf>
    <xf numFmtId="0" fontId="5" fillId="37" borderId="10" xfId="0" applyNumberFormat="1" applyFont="1" applyFill="1" applyBorder="1" applyAlignment="1">
      <alignment horizontal="left" vertical="center" wrapText="1"/>
    </xf>
    <xf numFmtId="0" fontId="5" fillId="37" borderId="18" xfId="0" applyNumberFormat="1" applyFont="1" applyFill="1" applyBorder="1" applyAlignment="1">
      <alignment horizontal="left" vertical="center" wrapText="1"/>
    </xf>
    <xf numFmtId="0" fontId="71" fillId="0" borderId="12" xfId="0" applyFont="1" applyBorder="1" applyAlignment="1">
      <alignment/>
    </xf>
    <xf numFmtId="0" fontId="71" fillId="0" borderId="13" xfId="0" applyFont="1" applyBorder="1" applyAlignment="1">
      <alignment/>
    </xf>
    <xf numFmtId="49" fontId="6" fillId="0" borderId="14" xfId="54" applyNumberFormat="1" applyFont="1" applyFill="1" applyBorder="1" applyAlignment="1">
      <alignment horizontal="center" vertical="center"/>
      <protection/>
    </xf>
    <xf numFmtId="49" fontId="6" fillId="0" borderId="15" xfId="54" applyNumberFormat="1" applyFont="1" applyFill="1" applyBorder="1" applyAlignment="1">
      <alignment horizontal="center" vertical="center"/>
      <protection/>
    </xf>
    <xf numFmtId="49" fontId="6" fillId="0" borderId="16" xfId="54" applyNumberFormat="1" applyFont="1" applyFill="1" applyBorder="1" applyAlignment="1">
      <alignment horizontal="center" vertical="center"/>
      <protection/>
    </xf>
    <xf numFmtId="49" fontId="67" fillId="0" borderId="10" xfId="0" applyNumberFormat="1" applyFont="1" applyFill="1" applyBorder="1" applyAlignment="1">
      <alignment horizontal="left" vertical="center"/>
    </xf>
    <xf numFmtId="49" fontId="67" fillId="0" borderId="18" xfId="0" applyNumberFormat="1" applyFont="1" applyFill="1" applyBorder="1" applyAlignment="1">
      <alignment horizontal="left" vertical="center"/>
    </xf>
    <xf numFmtId="49" fontId="67" fillId="0" borderId="10" xfId="0" applyNumberFormat="1" applyFont="1" applyFill="1" applyBorder="1" applyAlignment="1">
      <alignment horizontal="left" vertical="center" wrapText="1"/>
    </xf>
    <xf numFmtId="49" fontId="67" fillId="0" borderId="18" xfId="0" applyNumberFormat="1" applyFont="1" applyFill="1" applyBorder="1" applyAlignment="1">
      <alignment horizontal="left" vertical="center" wrapText="1"/>
    </xf>
    <xf numFmtId="49" fontId="6" fillId="0" borderId="17" xfId="54" applyNumberFormat="1" applyFont="1" applyFill="1" applyBorder="1" applyAlignment="1">
      <alignment horizontal="center" vertical="center"/>
      <protection/>
    </xf>
    <xf numFmtId="49" fontId="6" fillId="0" borderId="22" xfId="54" applyNumberFormat="1" applyFont="1" applyFill="1" applyBorder="1" applyAlignment="1">
      <alignment horizontal="center" vertical="center"/>
      <protection/>
    </xf>
    <xf numFmtId="49" fontId="6" fillId="0" borderId="23" xfId="54" applyNumberFormat="1" applyFont="1" applyFill="1" applyBorder="1" applyAlignment="1">
      <alignment horizontal="center" vertical="center"/>
      <protection/>
    </xf>
    <xf numFmtId="49" fontId="6" fillId="0" borderId="24" xfId="54" applyNumberFormat="1" applyFont="1" applyFill="1" applyBorder="1" applyAlignment="1">
      <alignment horizontal="center" vertical="center"/>
      <protection/>
    </xf>
    <xf numFmtId="0" fontId="4" fillId="36" borderId="11" xfId="54" applyFont="1" applyFill="1" applyBorder="1" applyAlignment="1">
      <alignment vertical="center" wrapText="1"/>
      <protection/>
    </xf>
    <xf numFmtId="0" fontId="4" fillId="36" borderId="12" xfId="54" applyFont="1" applyFill="1" applyBorder="1" applyAlignment="1">
      <alignment vertical="center" wrapText="1"/>
      <protection/>
    </xf>
    <xf numFmtId="0" fontId="4" fillId="36" borderId="13" xfId="54" applyFont="1" applyFill="1" applyBorder="1" applyAlignment="1">
      <alignment vertical="center" wrapText="1"/>
      <protection/>
    </xf>
    <xf numFmtId="0" fontId="4" fillId="36" borderId="11" xfId="54" applyFont="1" applyFill="1" applyBorder="1" applyAlignment="1">
      <alignment horizontal="left" vertical="center" wrapText="1"/>
      <protection/>
    </xf>
    <xf numFmtId="0" fontId="4" fillId="36" borderId="12" xfId="54" applyFont="1" applyFill="1" applyBorder="1" applyAlignment="1">
      <alignment horizontal="left" vertical="center" wrapText="1"/>
      <protection/>
    </xf>
    <xf numFmtId="0" fontId="4" fillId="36" borderId="13" xfId="54" applyFont="1" applyFill="1" applyBorder="1" applyAlignment="1">
      <alignment horizontal="left" vertical="center" wrapText="1"/>
      <protection/>
    </xf>
    <xf numFmtId="49" fontId="4" fillId="36" borderId="10" xfId="0" applyNumberFormat="1" applyFont="1" applyFill="1" applyBorder="1" applyAlignment="1">
      <alignment horizontal="left" vertical="center"/>
    </xf>
    <xf numFmtId="49" fontId="4" fillId="36" borderId="18" xfId="0" applyNumberFormat="1" applyFont="1" applyFill="1" applyBorder="1" applyAlignment="1">
      <alignment horizontal="left" vertical="center"/>
    </xf>
    <xf numFmtId="49" fontId="4" fillId="36" borderId="10" xfId="0" applyNumberFormat="1" applyFont="1" applyFill="1" applyBorder="1" applyAlignment="1">
      <alignment horizontal="left" vertical="center" wrapText="1"/>
    </xf>
    <xf numFmtId="49" fontId="4" fillId="36" borderId="18" xfId="0" applyNumberFormat="1" applyFont="1" applyFill="1" applyBorder="1" applyAlignment="1">
      <alignment horizontal="left" vertical="center" wrapText="1"/>
    </xf>
    <xf numFmtId="49" fontId="62" fillId="36" borderId="10" xfId="0" applyNumberFormat="1" applyFont="1" applyFill="1" applyBorder="1" applyAlignment="1">
      <alignment horizontal="left" vertical="center"/>
    </xf>
    <xf numFmtId="49" fontId="62" fillId="36" borderId="18" xfId="0" applyNumberFormat="1" applyFont="1" applyFill="1" applyBorder="1" applyAlignment="1">
      <alignment horizontal="left" vertical="center"/>
    </xf>
    <xf numFmtId="49" fontId="62" fillId="36" borderId="10" xfId="0" applyNumberFormat="1" applyFont="1" applyFill="1" applyBorder="1" applyAlignment="1">
      <alignment horizontal="left" vertical="center" wrapText="1"/>
    </xf>
    <xf numFmtId="49" fontId="62" fillId="36" borderId="18" xfId="0" applyNumberFormat="1" applyFont="1" applyFill="1" applyBorder="1" applyAlignment="1">
      <alignment horizontal="left" vertical="center" wrapText="1"/>
    </xf>
    <xf numFmtId="49" fontId="6" fillId="0" borderId="21" xfId="54" applyNumberFormat="1" applyFont="1" applyFill="1" applyBorder="1" applyAlignment="1">
      <alignment horizontal="center" vertical="center"/>
      <protection/>
    </xf>
    <xf numFmtId="49" fontId="6" fillId="0" borderId="0" xfId="54" applyNumberFormat="1" applyFont="1" applyFill="1" applyBorder="1" applyAlignment="1">
      <alignment horizontal="center" vertical="center"/>
      <protection/>
    </xf>
    <xf numFmtId="49" fontId="6" fillId="0" borderId="20" xfId="54" applyNumberFormat="1" applyFont="1" applyFill="1" applyBorder="1" applyAlignment="1">
      <alignment horizontal="center" vertical="center"/>
      <protection/>
    </xf>
    <xf numFmtId="0" fontId="4" fillId="36" borderId="22" xfId="54" applyFont="1" applyFill="1" applyBorder="1" applyAlignment="1">
      <alignment horizontal="left" vertical="center" wrapText="1"/>
      <protection/>
    </xf>
    <xf numFmtId="0" fontId="4" fillId="36" borderId="23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center" vertical="center" textRotation="90" wrapText="1"/>
      <protection/>
    </xf>
    <xf numFmtId="0" fontId="5" fillId="0" borderId="19" xfId="54" applyFont="1" applyFill="1" applyBorder="1" applyAlignment="1">
      <alignment horizontal="center" vertical="center" textRotation="90" wrapText="1"/>
      <protection/>
    </xf>
    <xf numFmtId="0" fontId="5" fillId="0" borderId="18" xfId="54" applyFont="1" applyFill="1" applyBorder="1" applyAlignment="1">
      <alignment horizontal="center" vertical="center" textRotation="90" wrapText="1"/>
      <protection/>
    </xf>
    <xf numFmtId="0" fontId="72" fillId="0" borderId="0" xfId="0" applyFont="1" applyAlignment="1">
      <alignment horizontal="center"/>
    </xf>
    <xf numFmtId="0" fontId="63" fillId="0" borderId="21" xfId="0" applyNumberFormat="1" applyFont="1" applyBorder="1" applyAlignment="1">
      <alignment horizontal="left" vertical="top"/>
    </xf>
    <xf numFmtId="0" fontId="63" fillId="0" borderId="0" xfId="0" applyNumberFormat="1" applyFont="1" applyBorder="1" applyAlignment="1">
      <alignment horizontal="left" vertical="top"/>
    </xf>
    <xf numFmtId="0" fontId="63" fillId="0" borderId="21" xfId="0" applyFont="1" applyBorder="1" applyAlignment="1">
      <alignment horizontal="left" vertical="top"/>
    </xf>
    <xf numFmtId="0" fontId="63" fillId="0" borderId="0" xfId="0" applyFont="1" applyBorder="1" applyAlignment="1">
      <alignment horizontal="left" vertical="top"/>
    </xf>
    <xf numFmtId="0" fontId="63" fillId="0" borderId="21" xfId="0" applyFont="1" applyBorder="1" applyAlignment="1">
      <alignment horizontal="left"/>
    </xf>
    <xf numFmtId="0" fontId="63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Календарный график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60" zoomScaleNormal="70" zoomScalePageLayoutView="0" workbookViewId="0" topLeftCell="A1">
      <selection activeCell="J6" sqref="J6"/>
    </sheetView>
  </sheetViews>
  <sheetFormatPr defaultColWidth="9.140625" defaultRowHeight="15"/>
  <cols>
    <col min="1" max="9" width="9.140625" style="1" customWidth="1"/>
    <col min="10" max="10" width="10.140625" style="1" customWidth="1"/>
    <col min="11" max="11" width="11.00390625" style="1" customWidth="1"/>
    <col min="12" max="12" width="2.8515625" style="1" customWidth="1"/>
    <col min="13" max="13" width="5.7109375" style="1" customWidth="1"/>
    <col min="14" max="14" width="4.8515625" style="1" customWidth="1"/>
    <col min="15" max="15" width="5.28125" style="1" customWidth="1"/>
    <col min="16" max="16384" width="9.140625" style="1" customWidth="1"/>
  </cols>
  <sheetData>
    <row r="1" ht="15.75">
      <c r="J1" s="2" t="s">
        <v>91</v>
      </c>
    </row>
    <row r="2" ht="15.75">
      <c r="J2" s="2" t="s">
        <v>281</v>
      </c>
    </row>
    <row r="3" ht="15.75">
      <c r="J3" s="2" t="s">
        <v>282</v>
      </c>
    </row>
    <row r="4" ht="15.75">
      <c r="J4" s="2" t="s">
        <v>283</v>
      </c>
    </row>
    <row r="5" ht="15.75">
      <c r="J5" s="2" t="s">
        <v>284</v>
      </c>
    </row>
    <row r="10" spans="1:16" ht="15.75">
      <c r="A10" s="186" t="s">
        <v>114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</row>
    <row r="11" spans="1:16" ht="15.75">
      <c r="A11" s="185" t="s">
        <v>115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</row>
    <row r="12" spans="1:16" ht="15.75">
      <c r="A12" s="185" t="s">
        <v>92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</row>
    <row r="13" spans="1:16" ht="15.75">
      <c r="A13" s="185" t="s">
        <v>93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</row>
    <row r="14" spans="1:16" ht="15.75">
      <c r="A14" s="185" t="s">
        <v>234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</row>
    <row r="15" spans="1:16" ht="15.75">
      <c r="A15" s="185" t="s">
        <v>94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</row>
    <row r="16" spans="1:16" ht="15.75">
      <c r="A16" s="185" t="s">
        <v>235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</row>
    <row r="17" spans="1:16" ht="15.7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24" spans="9:11" ht="15.75">
      <c r="I24" s="1" t="s">
        <v>95</v>
      </c>
      <c r="K24" s="1" t="s">
        <v>96</v>
      </c>
    </row>
    <row r="25" spans="9:12" ht="15.75">
      <c r="I25" s="1" t="s">
        <v>97</v>
      </c>
      <c r="L25" s="1" t="s">
        <v>197</v>
      </c>
    </row>
    <row r="26" spans="9:10" ht="15.75">
      <c r="I26" s="1" t="s">
        <v>98</v>
      </c>
      <c r="J26" s="1" t="s">
        <v>99</v>
      </c>
    </row>
    <row r="27" spans="9:12" ht="15.75">
      <c r="I27" s="1" t="s">
        <v>100</v>
      </c>
      <c r="L27" s="1" t="s">
        <v>271</v>
      </c>
    </row>
  </sheetData>
  <sheetProtection/>
  <mergeCells count="7">
    <mergeCell ref="A16:P16"/>
    <mergeCell ref="A10:P10"/>
    <mergeCell ref="A11:P11"/>
    <mergeCell ref="A12:P12"/>
    <mergeCell ref="A13:P13"/>
    <mergeCell ref="A14:P14"/>
    <mergeCell ref="A15:P15"/>
  </mergeCells>
  <printOptions/>
  <pageMargins left="0.7" right="0.7" top="0.75" bottom="0.75" header="0.3" footer="0.3"/>
  <pageSetup fitToHeight="0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5"/>
  <sheetViews>
    <sheetView tabSelected="1" view="pageBreakPreview" zoomScale="110" zoomScaleNormal="110" zoomScaleSheetLayoutView="110" zoomScalePageLayoutView="0" workbookViewId="0" topLeftCell="B1">
      <pane xSplit="3" ySplit="14" topLeftCell="E15" activePane="bottomRight" state="frozen"/>
      <selection pane="topLeft" activeCell="B1" sqref="B1"/>
      <selection pane="topRight" activeCell="E1" sqref="E1"/>
      <selection pane="bottomLeft" activeCell="B15" sqref="B15"/>
      <selection pane="bottomRight" activeCell="BI47" sqref="BI47"/>
    </sheetView>
  </sheetViews>
  <sheetFormatPr defaultColWidth="9.140625" defaultRowHeight="15"/>
  <cols>
    <col min="1" max="1" width="2.57421875" style="3" customWidth="1"/>
    <col min="2" max="2" width="5.28125" style="3" customWidth="1"/>
    <col min="3" max="3" width="14.28125" style="42" customWidth="1"/>
    <col min="4" max="4" width="6.140625" style="3" customWidth="1"/>
    <col min="5" max="5" width="2.7109375" style="3" customWidth="1"/>
    <col min="6" max="6" width="3.57421875" style="3" customWidth="1"/>
    <col min="7" max="7" width="2.28125" style="3" customWidth="1"/>
    <col min="8" max="8" width="2.140625" style="3" customWidth="1"/>
    <col min="9" max="18" width="2.140625" style="3" bestFit="1" customWidth="1"/>
    <col min="19" max="20" width="2.28125" style="3" bestFit="1" customWidth="1"/>
    <col min="21" max="21" width="2.421875" style="3" customWidth="1"/>
    <col min="22" max="22" width="2.28125" style="3" customWidth="1"/>
    <col min="23" max="23" width="1.8515625" style="3" customWidth="1"/>
    <col min="24" max="24" width="2.00390625" style="3" customWidth="1"/>
    <col min="25" max="25" width="2.140625" style="3" bestFit="1" customWidth="1"/>
    <col min="26" max="26" width="2.28125" style="3" bestFit="1" customWidth="1"/>
    <col min="27" max="35" width="2.140625" style="3" bestFit="1" customWidth="1"/>
    <col min="36" max="36" width="2.28125" style="3" customWidth="1"/>
    <col min="37" max="39" width="2.140625" style="3" bestFit="1" customWidth="1"/>
    <col min="40" max="40" width="2.28125" style="3" bestFit="1" customWidth="1"/>
    <col min="41" max="41" width="2.140625" style="3" customWidth="1"/>
    <col min="42" max="42" width="2.140625" style="6" customWidth="1"/>
    <col min="43" max="47" width="2.140625" style="3" customWidth="1"/>
    <col min="48" max="54" width="1.8515625" style="3" customWidth="1"/>
    <col min="55" max="55" width="2.57421875" style="3" customWidth="1"/>
    <col min="56" max="57" width="1.8515625" style="3" customWidth="1"/>
    <col min="58" max="58" width="4.00390625" style="3" customWidth="1"/>
    <col min="59" max="59" width="3.421875" style="3" customWidth="1"/>
    <col min="60" max="16384" width="9.140625" style="3" customWidth="1"/>
  </cols>
  <sheetData>
    <row r="1" spans="2:12" ht="12" customHeight="1">
      <c r="B1" s="4" t="s">
        <v>48</v>
      </c>
      <c r="C1" s="5"/>
      <c r="D1" s="4"/>
      <c r="E1" s="4"/>
      <c r="F1" s="4"/>
      <c r="G1" s="4"/>
      <c r="H1" s="4"/>
      <c r="I1" s="4"/>
      <c r="J1" s="4"/>
      <c r="K1" s="4"/>
      <c r="L1" s="4"/>
    </row>
    <row r="2" spans="2:12" ht="11.25" customHeight="1">
      <c r="B2" s="4" t="s">
        <v>49</v>
      </c>
      <c r="C2" s="5"/>
      <c r="D2" s="4"/>
      <c r="E2" s="4"/>
      <c r="F2" s="4"/>
      <c r="G2" s="4"/>
      <c r="H2" s="4"/>
      <c r="I2" s="4"/>
      <c r="J2" s="4"/>
      <c r="K2" s="4"/>
      <c r="L2" s="4"/>
    </row>
    <row r="3" spans="2:12" ht="12" customHeight="1">
      <c r="B3" s="193" t="s">
        <v>113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2:3" ht="9.75">
      <c r="B4" s="7"/>
      <c r="C4" s="8"/>
    </row>
    <row r="5" spans="1:59" ht="8.25" customHeight="1">
      <c r="A5" s="194" t="s">
        <v>20</v>
      </c>
      <c r="B5" s="195" t="s">
        <v>0</v>
      </c>
      <c r="C5" s="197" t="s">
        <v>16</v>
      </c>
      <c r="D5" s="199" t="s">
        <v>17</v>
      </c>
      <c r="E5" s="199" t="s">
        <v>81</v>
      </c>
      <c r="F5" s="10" t="s">
        <v>21</v>
      </c>
      <c r="G5" s="11"/>
      <c r="H5" s="11"/>
      <c r="I5" s="12"/>
      <c r="J5" s="9"/>
      <c r="K5" s="10" t="s">
        <v>22</v>
      </c>
      <c r="L5" s="11"/>
      <c r="M5" s="12"/>
      <c r="N5" s="9"/>
      <c r="O5" s="10" t="s">
        <v>23</v>
      </c>
      <c r="P5" s="11"/>
      <c r="Q5" s="11"/>
      <c r="R5" s="12"/>
      <c r="S5" s="10" t="s">
        <v>24</v>
      </c>
      <c r="T5" s="11"/>
      <c r="U5" s="11"/>
      <c r="V5" s="12"/>
      <c r="W5" s="9"/>
      <c r="X5" s="9"/>
      <c r="Y5" s="13" t="s">
        <v>25</v>
      </c>
      <c r="Z5" s="14"/>
      <c r="AA5" s="15"/>
      <c r="AB5" s="10" t="s">
        <v>26</v>
      </c>
      <c r="AC5" s="11"/>
      <c r="AD5" s="11"/>
      <c r="AE5" s="12"/>
      <c r="AF5" s="9"/>
      <c r="AG5" s="10" t="s">
        <v>27</v>
      </c>
      <c r="AH5" s="11"/>
      <c r="AI5" s="12"/>
      <c r="AJ5" s="9"/>
      <c r="AK5" s="10" t="s">
        <v>28</v>
      </c>
      <c r="AL5" s="11"/>
      <c r="AM5" s="12"/>
      <c r="AN5" s="9"/>
      <c r="AO5" s="10" t="s">
        <v>29</v>
      </c>
      <c r="AP5" s="11"/>
      <c r="AQ5" s="11"/>
      <c r="AR5" s="12"/>
      <c r="AS5" s="20"/>
      <c r="AT5" s="10" t="s">
        <v>30</v>
      </c>
      <c r="AU5" s="11"/>
      <c r="AV5" s="12"/>
      <c r="AW5" s="9"/>
      <c r="AX5" s="10" t="s">
        <v>31</v>
      </c>
      <c r="AY5" s="11"/>
      <c r="AZ5" s="11"/>
      <c r="BA5" s="12"/>
      <c r="BB5" s="10" t="s">
        <v>32</v>
      </c>
      <c r="BC5" s="11"/>
      <c r="BD5" s="11"/>
      <c r="BE5" s="12"/>
      <c r="BF5" s="199" t="s">
        <v>81</v>
      </c>
      <c r="BG5" s="199" t="s">
        <v>82</v>
      </c>
    </row>
    <row r="6" spans="1:59" ht="48.75" customHeight="1">
      <c r="A6" s="194"/>
      <c r="B6" s="196"/>
      <c r="C6" s="198"/>
      <c r="D6" s="200"/>
      <c r="E6" s="200"/>
      <c r="F6" s="9" t="s">
        <v>59</v>
      </c>
      <c r="G6" s="9" t="s">
        <v>60</v>
      </c>
      <c r="H6" s="9" t="s">
        <v>33</v>
      </c>
      <c r="I6" s="9" t="s">
        <v>34</v>
      </c>
      <c r="J6" s="9" t="s">
        <v>103</v>
      </c>
      <c r="K6" s="16" t="s">
        <v>57</v>
      </c>
      <c r="L6" s="16" t="s">
        <v>58</v>
      </c>
      <c r="M6" s="16" t="s">
        <v>36</v>
      </c>
      <c r="N6" s="17" t="s">
        <v>104</v>
      </c>
      <c r="O6" s="9" t="s">
        <v>83</v>
      </c>
      <c r="P6" s="16" t="s">
        <v>84</v>
      </c>
      <c r="Q6" s="16" t="s">
        <v>85</v>
      </c>
      <c r="R6" s="18" t="s">
        <v>86</v>
      </c>
      <c r="S6" s="19" t="s">
        <v>59</v>
      </c>
      <c r="T6" s="16" t="s">
        <v>60</v>
      </c>
      <c r="U6" s="16" t="s">
        <v>33</v>
      </c>
      <c r="V6" s="16" t="s">
        <v>34</v>
      </c>
      <c r="W6" s="9" t="s">
        <v>105</v>
      </c>
      <c r="X6" s="19" t="s">
        <v>50</v>
      </c>
      <c r="Y6" s="16" t="s">
        <v>51</v>
      </c>
      <c r="Z6" s="16" t="s">
        <v>52</v>
      </c>
      <c r="AA6" s="19" t="s">
        <v>106</v>
      </c>
      <c r="AB6" s="19" t="s">
        <v>53</v>
      </c>
      <c r="AC6" s="16" t="s">
        <v>54</v>
      </c>
      <c r="AD6" s="16" t="s">
        <v>44</v>
      </c>
      <c r="AE6" s="16" t="s">
        <v>107</v>
      </c>
      <c r="AF6" s="19" t="s">
        <v>53</v>
      </c>
      <c r="AG6" s="16" t="s">
        <v>108</v>
      </c>
      <c r="AH6" s="16" t="s">
        <v>44</v>
      </c>
      <c r="AI6" s="16" t="s">
        <v>35</v>
      </c>
      <c r="AJ6" s="19" t="s">
        <v>101</v>
      </c>
      <c r="AK6" s="16" t="s">
        <v>57</v>
      </c>
      <c r="AL6" s="16" t="s">
        <v>58</v>
      </c>
      <c r="AM6" s="16" t="s">
        <v>36</v>
      </c>
      <c r="AN6" s="19" t="s">
        <v>102</v>
      </c>
      <c r="AO6" s="16" t="s">
        <v>109</v>
      </c>
      <c r="AP6" s="18" t="s">
        <v>55</v>
      </c>
      <c r="AQ6" s="16" t="s">
        <v>43</v>
      </c>
      <c r="AR6" s="16" t="s">
        <v>56</v>
      </c>
      <c r="AS6" s="19" t="s">
        <v>59</v>
      </c>
      <c r="AT6" s="16" t="s">
        <v>60</v>
      </c>
      <c r="AU6" s="16" t="s">
        <v>33</v>
      </c>
      <c r="AV6" s="16" t="s">
        <v>34</v>
      </c>
      <c r="AW6" s="19" t="s">
        <v>103</v>
      </c>
      <c r="AX6" s="16" t="s">
        <v>57</v>
      </c>
      <c r="AY6" s="16" t="s">
        <v>58</v>
      </c>
      <c r="AZ6" s="16" t="s">
        <v>36</v>
      </c>
      <c r="BA6" s="9" t="s">
        <v>104</v>
      </c>
      <c r="BB6" s="20" t="s">
        <v>83</v>
      </c>
      <c r="BC6" s="16" t="s">
        <v>84</v>
      </c>
      <c r="BD6" s="16" t="s">
        <v>85</v>
      </c>
      <c r="BE6" s="16" t="s">
        <v>110</v>
      </c>
      <c r="BF6" s="200"/>
      <c r="BG6" s="200"/>
    </row>
    <row r="7" spans="1:59" ht="15" customHeight="1">
      <c r="A7" s="194"/>
      <c r="B7" s="196"/>
      <c r="C7" s="198"/>
      <c r="D7" s="200"/>
      <c r="E7" s="200"/>
      <c r="F7" s="202" t="s">
        <v>18</v>
      </c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4"/>
      <c r="BF7" s="200"/>
      <c r="BG7" s="200"/>
    </row>
    <row r="8" spans="1:59" ht="12" customHeight="1">
      <c r="A8" s="194"/>
      <c r="B8" s="196"/>
      <c r="C8" s="198"/>
      <c r="D8" s="200"/>
      <c r="E8" s="200"/>
      <c r="F8" s="16">
        <v>35</v>
      </c>
      <c r="G8" s="16">
        <v>36</v>
      </c>
      <c r="H8" s="16">
        <v>37</v>
      </c>
      <c r="I8" s="16">
        <v>38</v>
      </c>
      <c r="J8" s="16">
        <v>39</v>
      </c>
      <c r="K8" s="16">
        <v>40</v>
      </c>
      <c r="L8" s="16">
        <v>41</v>
      </c>
      <c r="M8" s="16">
        <v>42</v>
      </c>
      <c r="N8" s="21">
        <v>43</v>
      </c>
      <c r="O8" s="21">
        <v>44</v>
      </c>
      <c r="P8" s="21">
        <v>45</v>
      </c>
      <c r="Q8" s="21">
        <v>46</v>
      </c>
      <c r="R8" s="21">
        <v>47</v>
      </c>
      <c r="S8" s="21">
        <v>48</v>
      </c>
      <c r="T8" s="21">
        <v>49</v>
      </c>
      <c r="U8" s="21">
        <v>50</v>
      </c>
      <c r="V8" s="21">
        <v>51</v>
      </c>
      <c r="W8" s="16">
        <v>52</v>
      </c>
      <c r="X8" s="22">
        <v>1</v>
      </c>
      <c r="Y8" s="22">
        <v>2</v>
      </c>
      <c r="Z8" s="22">
        <v>3</v>
      </c>
      <c r="AA8" s="22">
        <v>4</v>
      </c>
      <c r="AB8" s="23">
        <v>5</v>
      </c>
      <c r="AC8" s="22">
        <v>6</v>
      </c>
      <c r="AD8" s="22">
        <v>7</v>
      </c>
      <c r="AE8" s="22">
        <v>8</v>
      </c>
      <c r="AF8" s="23">
        <v>9</v>
      </c>
      <c r="AG8" s="16">
        <v>10</v>
      </c>
      <c r="AH8" s="16">
        <v>11</v>
      </c>
      <c r="AI8" s="16">
        <v>12</v>
      </c>
      <c r="AJ8" s="16">
        <v>13</v>
      </c>
      <c r="AK8" s="16">
        <v>14</v>
      </c>
      <c r="AL8" s="16">
        <v>15</v>
      </c>
      <c r="AM8" s="16">
        <v>16</v>
      </c>
      <c r="AN8" s="16">
        <v>17</v>
      </c>
      <c r="AO8" s="21">
        <v>18</v>
      </c>
      <c r="AP8" s="18">
        <v>19</v>
      </c>
      <c r="AQ8" s="16">
        <v>20</v>
      </c>
      <c r="AR8" s="16">
        <v>21</v>
      </c>
      <c r="AS8" s="16">
        <v>22</v>
      </c>
      <c r="AT8" s="24">
        <v>23</v>
      </c>
      <c r="AU8" s="16">
        <v>24</v>
      </c>
      <c r="AV8" s="16">
        <v>25</v>
      </c>
      <c r="AW8" s="21">
        <v>26</v>
      </c>
      <c r="AX8" s="16">
        <v>27</v>
      </c>
      <c r="AY8" s="16">
        <v>28</v>
      </c>
      <c r="AZ8" s="16">
        <v>29</v>
      </c>
      <c r="BA8" s="16">
        <v>30</v>
      </c>
      <c r="BB8" s="16">
        <v>31</v>
      </c>
      <c r="BC8" s="16">
        <v>32</v>
      </c>
      <c r="BD8" s="16">
        <v>33</v>
      </c>
      <c r="BE8" s="16">
        <v>34</v>
      </c>
      <c r="BF8" s="200"/>
      <c r="BG8" s="200"/>
    </row>
    <row r="9" spans="1:59" ht="15" customHeight="1">
      <c r="A9" s="194"/>
      <c r="B9" s="196"/>
      <c r="C9" s="198"/>
      <c r="D9" s="200"/>
      <c r="E9" s="200"/>
      <c r="F9" s="202" t="s">
        <v>37</v>
      </c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4"/>
      <c r="BF9" s="200"/>
      <c r="BG9" s="200"/>
    </row>
    <row r="10" spans="1:59" ht="12.75" customHeight="1">
      <c r="A10" s="194"/>
      <c r="B10" s="196"/>
      <c r="C10" s="198"/>
      <c r="D10" s="200"/>
      <c r="E10" s="201"/>
      <c r="F10" s="16">
        <v>1</v>
      </c>
      <c r="G10" s="16">
        <v>2</v>
      </c>
      <c r="H10" s="16">
        <v>3</v>
      </c>
      <c r="I10" s="16">
        <v>4</v>
      </c>
      <c r="J10" s="25">
        <v>5</v>
      </c>
      <c r="K10" s="16">
        <v>6</v>
      </c>
      <c r="L10" s="16">
        <v>7</v>
      </c>
      <c r="M10" s="16">
        <v>8</v>
      </c>
      <c r="N10" s="25">
        <v>9</v>
      </c>
      <c r="O10" s="16">
        <v>10</v>
      </c>
      <c r="P10" s="16">
        <v>11</v>
      </c>
      <c r="Q10" s="16">
        <v>12</v>
      </c>
      <c r="R10" s="16">
        <v>13</v>
      </c>
      <c r="S10" s="16">
        <v>14</v>
      </c>
      <c r="T10" s="16">
        <v>15</v>
      </c>
      <c r="U10" s="16">
        <v>16</v>
      </c>
      <c r="V10" s="16">
        <v>17</v>
      </c>
      <c r="W10" s="21">
        <v>18</v>
      </c>
      <c r="X10" s="16">
        <v>19</v>
      </c>
      <c r="Y10" s="16">
        <v>20</v>
      </c>
      <c r="Z10" s="16">
        <v>21</v>
      </c>
      <c r="AA10" s="16">
        <v>22</v>
      </c>
      <c r="AB10" s="24">
        <v>23</v>
      </c>
      <c r="AC10" s="16">
        <v>24</v>
      </c>
      <c r="AD10" s="16">
        <v>25</v>
      </c>
      <c r="AE10" s="21">
        <v>26</v>
      </c>
      <c r="AF10" s="16">
        <v>27</v>
      </c>
      <c r="AG10" s="16">
        <v>28</v>
      </c>
      <c r="AH10" s="16">
        <v>29</v>
      </c>
      <c r="AI10" s="16">
        <v>30</v>
      </c>
      <c r="AJ10" s="16">
        <v>31</v>
      </c>
      <c r="AK10" s="16">
        <v>32</v>
      </c>
      <c r="AL10" s="16">
        <v>33</v>
      </c>
      <c r="AM10" s="16">
        <v>34</v>
      </c>
      <c r="AN10" s="16">
        <v>35</v>
      </c>
      <c r="AO10" s="16">
        <v>36</v>
      </c>
      <c r="AP10" s="18">
        <v>37</v>
      </c>
      <c r="AQ10" s="16">
        <v>38</v>
      </c>
      <c r="AR10" s="16">
        <v>39</v>
      </c>
      <c r="AS10" s="16">
        <v>40</v>
      </c>
      <c r="AT10" s="16">
        <v>41</v>
      </c>
      <c r="AU10" s="129">
        <v>42</v>
      </c>
      <c r="AV10" s="21">
        <v>43</v>
      </c>
      <c r="AW10" s="21">
        <v>44</v>
      </c>
      <c r="AX10" s="21">
        <v>45</v>
      </c>
      <c r="AY10" s="21">
        <v>46</v>
      </c>
      <c r="AZ10" s="21">
        <v>47</v>
      </c>
      <c r="BA10" s="21">
        <v>48</v>
      </c>
      <c r="BB10" s="21">
        <v>49</v>
      </c>
      <c r="BC10" s="21">
        <v>50</v>
      </c>
      <c r="BD10" s="21">
        <v>51</v>
      </c>
      <c r="BE10" s="16">
        <v>52</v>
      </c>
      <c r="BF10" s="201"/>
      <c r="BG10" s="201"/>
    </row>
    <row r="11" spans="1:59" s="4" customFormat="1" ht="12" customHeight="1">
      <c r="A11" s="195" t="s">
        <v>38</v>
      </c>
      <c r="B11" s="206" t="s">
        <v>135</v>
      </c>
      <c r="C11" s="208" t="s">
        <v>119</v>
      </c>
      <c r="D11" s="54" t="s">
        <v>19</v>
      </c>
      <c r="E11" s="55">
        <f>SUM(F11:V11)</f>
        <v>612</v>
      </c>
      <c r="F11" s="55">
        <f>F13+F31+F41</f>
        <v>36</v>
      </c>
      <c r="G11" s="55">
        <f aca="true" t="shared" si="0" ref="G11:V11">G13+F31+F41</f>
        <v>36</v>
      </c>
      <c r="H11" s="55">
        <f t="shared" si="0"/>
        <v>36</v>
      </c>
      <c r="I11" s="55">
        <f>I13+H31+H41</f>
        <v>37</v>
      </c>
      <c r="J11" s="55">
        <f t="shared" si="0"/>
        <v>36</v>
      </c>
      <c r="K11" s="55">
        <f t="shared" si="0"/>
        <v>36</v>
      </c>
      <c r="L11" s="55">
        <f t="shared" si="0"/>
        <v>36</v>
      </c>
      <c r="M11" s="55">
        <f t="shared" si="0"/>
        <v>36</v>
      </c>
      <c r="N11" s="55">
        <f t="shared" si="0"/>
        <v>35</v>
      </c>
      <c r="O11" s="55">
        <f t="shared" si="0"/>
        <v>36</v>
      </c>
      <c r="P11" s="55">
        <f t="shared" si="0"/>
        <v>36</v>
      </c>
      <c r="Q11" s="55">
        <f t="shared" si="0"/>
        <v>36</v>
      </c>
      <c r="R11" s="55">
        <f t="shared" si="0"/>
        <v>36</v>
      </c>
      <c r="S11" s="55">
        <f t="shared" si="0"/>
        <v>36</v>
      </c>
      <c r="T11" s="55">
        <f t="shared" si="0"/>
        <v>36</v>
      </c>
      <c r="U11" s="55">
        <f t="shared" si="0"/>
        <v>36</v>
      </c>
      <c r="V11" s="55">
        <f t="shared" si="0"/>
        <v>36</v>
      </c>
      <c r="W11" s="55"/>
      <c r="X11" s="55"/>
      <c r="Y11" s="55">
        <f>Y13+Y31+Y41+Y45</f>
        <v>36</v>
      </c>
      <c r="Z11" s="55">
        <f aca="true" t="shared" si="1" ref="Z11:AT12">Z13+Z31+Z41+Z45</f>
        <v>36</v>
      </c>
      <c r="AA11" s="55">
        <f t="shared" si="1"/>
        <v>36</v>
      </c>
      <c r="AB11" s="55">
        <f t="shared" si="1"/>
        <v>36</v>
      </c>
      <c r="AC11" s="55">
        <f t="shared" si="1"/>
        <v>36</v>
      </c>
      <c r="AD11" s="55">
        <f t="shared" si="1"/>
        <v>36</v>
      </c>
      <c r="AE11" s="55">
        <f t="shared" si="1"/>
        <v>36</v>
      </c>
      <c r="AF11" s="55">
        <f t="shared" si="1"/>
        <v>36</v>
      </c>
      <c r="AG11" s="55">
        <f t="shared" si="1"/>
        <v>36</v>
      </c>
      <c r="AH11" s="55">
        <f t="shared" si="1"/>
        <v>36</v>
      </c>
      <c r="AI11" s="55">
        <f t="shared" si="1"/>
        <v>36</v>
      </c>
      <c r="AJ11" s="55"/>
      <c r="AK11" s="55">
        <f>AK13+AK31+AK41+AK45</f>
        <v>36</v>
      </c>
      <c r="AL11" s="55">
        <f t="shared" si="1"/>
        <v>36</v>
      </c>
      <c r="AM11" s="55">
        <f t="shared" si="1"/>
        <v>36</v>
      </c>
      <c r="AN11" s="55">
        <f t="shared" si="1"/>
        <v>36</v>
      </c>
      <c r="AO11" s="55">
        <f t="shared" si="1"/>
        <v>36</v>
      </c>
      <c r="AP11" s="55">
        <f t="shared" si="1"/>
        <v>36</v>
      </c>
      <c r="AQ11" s="55">
        <f t="shared" si="1"/>
        <v>36</v>
      </c>
      <c r="AR11" s="55">
        <f t="shared" si="1"/>
        <v>36</v>
      </c>
      <c r="AS11" s="55">
        <f t="shared" si="1"/>
        <v>36</v>
      </c>
      <c r="AT11" s="55">
        <f t="shared" si="1"/>
        <v>36</v>
      </c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>
        <f>SUM(Y11:AW11)</f>
        <v>756</v>
      </c>
      <c r="BG11" s="55">
        <f>E11+BF11</f>
        <v>1368</v>
      </c>
    </row>
    <row r="12" spans="1:59" s="4" customFormat="1" ht="12" customHeight="1">
      <c r="A12" s="196"/>
      <c r="B12" s="207"/>
      <c r="C12" s="209"/>
      <c r="D12" s="54" t="s">
        <v>39</v>
      </c>
      <c r="E12" s="55">
        <f>SUM(F12:V12)</f>
        <v>306</v>
      </c>
      <c r="F12" s="55">
        <f>F14+F32+F42</f>
        <v>18</v>
      </c>
      <c r="G12" s="55">
        <f aca="true" t="shared" si="2" ref="G12:V12">G14+G32+G42</f>
        <v>18</v>
      </c>
      <c r="H12" s="55">
        <f t="shared" si="2"/>
        <v>18</v>
      </c>
      <c r="I12" s="55">
        <f t="shared" si="2"/>
        <v>18</v>
      </c>
      <c r="J12" s="55">
        <f t="shared" si="2"/>
        <v>18</v>
      </c>
      <c r="K12" s="55">
        <f t="shared" si="2"/>
        <v>18</v>
      </c>
      <c r="L12" s="55">
        <f t="shared" si="2"/>
        <v>18</v>
      </c>
      <c r="M12" s="55">
        <f t="shared" si="2"/>
        <v>18</v>
      </c>
      <c r="N12" s="55">
        <f t="shared" si="2"/>
        <v>18</v>
      </c>
      <c r="O12" s="55">
        <f t="shared" si="2"/>
        <v>18</v>
      </c>
      <c r="P12" s="55">
        <f t="shared" si="2"/>
        <v>18</v>
      </c>
      <c r="Q12" s="55">
        <f t="shared" si="2"/>
        <v>18</v>
      </c>
      <c r="R12" s="55">
        <f t="shared" si="2"/>
        <v>18</v>
      </c>
      <c r="S12" s="55">
        <f t="shared" si="2"/>
        <v>18</v>
      </c>
      <c r="T12" s="55">
        <f t="shared" si="2"/>
        <v>18</v>
      </c>
      <c r="U12" s="55">
        <f t="shared" si="2"/>
        <v>18</v>
      </c>
      <c r="V12" s="55">
        <f t="shared" si="2"/>
        <v>18</v>
      </c>
      <c r="W12" s="55"/>
      <c r="X12" s="55"/>
      <c r="Y12" s="55">
        <f>Y14+Y32+Y42+Y46</f>
        <v>18</v>
      </c>
      <c r="Z12" s="55">
        <f t="shared" si="1"/>
        <v>18</v>
      </c>
      <c r="AA12" s="55">
        <f t="shared" si="1"/>
        <v>18</v>
      </c>
      <c r="AB12" s="55">
        <f t="shared" si="1"/>
        <v>18</v>
      </c>
      <c r="AC12" s="55">
        <f t="shared" si="1"/>
        <v>18</v>
      </c>
      <c r="AD12" s="55">
        <f t="shared" si="1"/>
        <v>18</v>
      </c>
      <c r="AE12" s="55">
        <f t="shared" si="1"/>
        <v>18</v>
      </c>
      <c r="AF12" s="55">
        <f t="shared" si="1"/>
        <v>18</v>
      </c>
      <c r="AG12" s="55">
        <f t="shared" si="1"/>
        <v>18</v>
      </c>
      <c r="AH12" s="55">
        <f t="shared" si="1"/>
        <v>18</v>
      </c>
      <c r="AI12" s="55">
        <f t="shared" si="1"/>
        <v>18</v>
      </c>
      <c r="AJ12" s="55"/>
      <c r="AK12" s="55">
        <f>AK14+AK32+AK42+AK46</f>
        <v>18</v>
      </c>
      <c r="AL12" s="55">
        <f t="shared" si="1"/>
        <v>18</v>
      </c>
      <c r="AM12" s="55">
        <f t="shared" si="1"/>
        <v>18</v>
      </c>
      <c r="AN12" s="55">
        <f t="shared" si="1"/>
        <v>18</v>
      </c>
      <c r="AO12" s="55">
        <f t="shared" si="1"/>
        <v>18</v>
      </c>
      <c r="AP12" s="55">
        <f t="shared" si="1"/>
        <v>18</v>
      </c>
      <c r="AQ12" s="55">
        <f t="shared" si="1"/>
        <v>18</v>
      </c>
      <c r="AR12" s="55">
        <f t="shared" si="1"/>
        <v>18</v>
      </c>
      <c r="AS12" s="55">
        <f t="shared" si="1"/>
        <v>18</v>
      </c>
      <c r="AT12" s="55">
        <f t="shared" si="1"/>
        <v>18</v>
      </c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>
        <f>SUM(Y12:AW12)</f>
        <v>378</v>
      </c>
      <c r="BG12" s="55">
        <f>E12+BF12</f>
        <v>684</v>
      </c>
    </row>
    <row r="13" spans="1:59" s="4" customFormat="1" ht="22.5" customHeight="1">
      <c r="A13" s="196"/>
      <c r="B13" s="58" t="s">
        <v>170</v>
      </c>
      <c r="C13" s="28" t="s">
        <v>168</v>
      </c>
      <c r="D13" s="54" t="s">
        <v>19</v>
      </c>
      <c r="E13" s="55">
        <f>E15+E17+E19+E21+E23+E25+E27+E29</f>
        <v>360</v>
      </c>
      <c r="F13" s="55">
        <f>F15+F17+F19+F21+F23+F25+F27+F29</f>
        <v>21</v>
      </c>
      <c r="G13" s="55">
        <f aca="true" t="shared" si="3" ref="G13:V14">G15+G17+G19+G21+G23+G25+G27+G29</f>
        <v>21</v>
      </c>
      <c r="H13" s="55">
        <f t="shared" si="3"/>
        <v>21</v>
      </c>
      <c r="I13" s="55">
        <f t="shared" si="3"/>
        <v>22</v>
      </c>
      <c r="J13" s="55">
        <f t="shared" si="3"/>
        <v>22</v>
      </c>
      <c r="K13" s="55">
        <f t="shared" si="3"/>
        <v>22</v>
      </c>
      <c r="L13" s="55">
        <f t="shared" si="3"/>
        <v>21</v>
      </c>
      <c r="M13" s="55">
        <f t="shared" si="3"/>
        <v>21</v>
      </c>
      <c r="N13" s="55">
        <f t="shared" si="3"/>
        <v>21</v>
      </c>
      <c r="O13" s="55">
        <f t="shared" si="3"/>
        <v>21</v>
      </c>
      <c r="P13" s="55">
        <f t="shared" si="3"/>
        <v>21</v>
      </c>
      <c r="Q13" s="55">
        <f t="shared" si="3"/>
        <v>21</v>
      </c>
      <c r="R13" s="55">
        <f t="shared" si="3"/>
        <v>21</v>
      </c>
      <c r="S13" s="55">
        <f t="shared" si="3"/>
        <v>21</v>
      </c>
      <c r="T13" s="55">
        <f t="shared" si="3"/>
        <v>21</v>
      </c>
      <c r="U13" s="55">
        <f t="shared" si="3"/>
        <v>21</v>
      </c>
      <c r="V13" s="55">
        <f t="shared" si="3"/>
        <v>21</v>
      </c>
      <c r="W13" s="55"/>
      <c r="X13" s="55"/>
      <c r="Y13" s="55">
        <f>Y15+Y17+Y19+Y21+Y23+Y25+Y27+Y29</f>
        <v>20</v>
      </c>
      <c r="Z13" s="55">
        <f aca="true" t="shared" si="4" ref="Z13:AT14">Z15+Z17+Z19+Z21+Z23+Z25+Z27+Z29</f>
        <v>20</v>
      </c>
      <c r="AA13" s="55">
        <f t="shared" si="4"/>
        <v>21</v>
      </c>
      <c r="AB13" s="55">
        <f t="shared" si="4"/>
        <v>21</v>
      </c>
      <c r="AC13" s="55">
        <f t="shared" si="4"/>
        <v>21</v>
      </c>
      <c r="AD13" s="55">
        <f t="shared" si="4"/>
        <v>21</v>
      </c>
      <c r="AE13" s="55">
        <f t="shared" si="4"/>
        <v>21</v>
      </c>
      <c r="AF13" s="55">
        <f t="shared" si="4"/>
        <v>21</v>
      </c>
      <c r="AG13" s="55">
        <f t="shared" si="4"/>
        <v>21</v>
      </c>
      <c r="AH13" s="55">
        <f t="shared" si="4"/>
        <v>21</v>
      </c>
      <c r="AI13" s="55">
        <f t="shared" si="4"/>
        <v>22</v>
      </c>
      <c r="AJ13" s="55"/>
      <c r="AK13" s="55">
        <f>AK15+AK17+AK19+AK21+AK23+AK25+AK27+AK29</f>
        <v>22</v>
      </c>
      <c r="AL13" s="55">
        <f t="shared" si="4"/>
        <v>22</v>
      </c>
      <c r="AM13" s="55">
        <f t="shared" si="4"/>
        <v>22</v>
      </c>
      <c r="AN13" s="55">
        <f t="shared" si="4"/>
        <v>21</v>
      </c>
      <c r="AO13" s="55">
        <f t="shared" si="4"/>
        <v>21</v>
      </c>
      <c r="AP13" s="55">
        <f t="shared" si="4"/>
        <v>21</v>
      </c>
      <c r="AQ13" s="55">
        <f t="shared" si="4"/>
        <v>21</v>
      </c>
      <c r="AR13" s="55">
        <f t="shared" si="4"/>
        <v>21</v>
      </c>
      <c r="AS13" s="55">
        <f t="shared" si="4"/>
        <v>21</v>
      </c>
      <c r="AT13" s="55">
        <f t="shared" si="4"/>
        <v>21</v>
      </c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>
        <f>SUM(Y13:AW13)</f>
        <v>443</v>
      </c>
      <c r="BG13" s="55">
        <f>E13+BF13</f>
        <v>803</v>
      </c>
    </row>
    <row r="14" spans="1:59" s="4" customFormat="1" ht="12" customHeight="1">
      <c r="A14" s="196"/>
      <c r="B14" s="27"/>
      <c r="C14" s="28"/>
      <c r="D14" s="54" t="s">
        <v>39</v>
      </c>
      <c r="E14" s="55">
        <f>E16+E18+E20+E22+E24+E26+E28+E30</f>
        <v>213</v>
      </c>
      <c r="F14" s="55">
        <f>F16+F18+F20+F22+F24+F26+F28+F30</f>
        <v>12</v>
      </c>
      <c r="G14" s="55">
        <f t="shared" si="3"/>
        <v>13</v>
      </c>
      <c r="H14" s="55">
        <f t="shared" si="3"/>
        <v>13</v>
      </c>
      <c r="I14" s="55">
        <f t="shared" si="3"/>
        <v>11</v>
      </c>
      <c r="J14" s="55">
        <f t="shared" si="3"/>
        <v>13</v>
      </c>
      <c r="K14" s="55">
        <f t="shared" si="3"/>
        <v>13</v>
      </c>
      <c r="L14" s="55">
        <f t="shared" si="3"/>
        <v>13</v>
      </c>
      <c r="M14" s="55">
        <f t="shared" si="3"/>
        <v>12</v>
      </c>
      <c r="N14" s="55">
        <f t="shared" si="3"/>
        <v>11</v>
      </c>
      <c r="O14" s="55">
        <f t="shared" si="3"/>
        <v>12</v>
      </c>
      <c r="P14" s="55">
        <f t="shared" si="3"/>
        <v>12</v>
      </c>
      <c r="Q14" s="55">
        <f t="shared" si="3"/>
        <v>13</v>
      </c>
      <c r="R14" s="55">
        <f t="shared" si="3"/>
        <v>13</v>
      </c>
      <c r="S14" s="55">
        <f t="shared" si="3"/>
        <v>13</v>
      </c>
      <c r="T14" s="55">
        <f t="shared" si="3"/>
        <v>13</v>
      </c>
      <c r="U14" s="55">
        <f t="shared" si="3"/>
        <v>13</v>
      </c>
      <c r="V14" s="55">
        <f t="shared" si="3"/>
        <v>13</v>
      </c>
      <c r="W14" s="55"/>
      <c r="X14" s="55"/>
      <c r="Y14" s="55">
        <f>Y16+Y18+Y20+Y22+Y24+Y26+Y28+Y30</f>
        <v>11</v>
      </c>
      <c r="Z14" s="55">
        <f t="shared" si="4"/>
        <v>11</v>
      </c>
      <c r="AA14" s="55">
        <f t="shared" si="4"/>
        <v>12</v>
      </c>
      <c r="AB14" s="55">
        <f t="shared" si="4"/>
        <v>12</v>
      </c>
      <c r="AC14" s="55">
        <f t="shared" si="4"/>
        <v>12</v>
      </c>
      <c r="AD14" s="55">
        <f t="shared" si="4"/>
        <v>12</v>
      </c>
      <c r="AE14" s="55">
        <f t="shared" si="4"/>
        <v>12</v>
      </c>
      <c r="AF14" s="55">
        <f t="shared" si="4"/>
        <v>12</v>
      </c>
      <c r="AG14" s="55">
        <f t="shared" si="4"/>
        <v>13</v>
      </c>
      <c r="AH14" s="55">
        <f t="shared" si="4"/>
        <v>13</v>
      </c>
      <c r="AI14" s="55">
        <f t="shared" si="4"/>
        <v>13</v>
      </c>
      <c r="AJ14" s="55"/>
      <c r="AK14" s="55">
        <f>AK16+AK18+AK20+AK22+AK24+AK26+AK28+AK30</f>
        <v>13</v>
      </c>
      <c r="AL14" s="55">
        <f t="shared" si="4"/>
        <v>12</v>
      </c>
      <c r="AM14" s="55">
        <f t="shared" si="4"/>
        <v>12</v>
      </c>
      <c r="AN14" s="55">
        <f t="shared" si="4"/>
        <v>12</v>
      </c>
      <c r="AO14" s="55">
        <f t="shared" si="4"/>
        <v>12</v>
      </c>
      <c r="AP14" s="55">
        <f t="shared" si="4"/>
        <v>12</v>
      </c>
      <c r="AQ14" s="55">
        <f t="shared" si="4"/>
        <v>12</v>
      </c>
      <c r="AR14" s="55">
        <f t="shared" si="4"/>
        <v>12</v>
      </c>
      <c r="AS14" s="55">
        <f t="shared" si="4"/>
        <v>12</v>
      </c>
      <c r="AT14" s="55">
        <f t="shared" si="4"/>
        <v>12</v>
      </c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>
        <f>SUM(Y14:AW14)</f>
        <v>254</v>
      </c>
      <c r="BG14" s="55">
        <f>E14+BF14</f>
        <v>467</v>
      </c>
    </row>
    <row r="15" spans="1:59" ht="18.75" customHeight="1">
      <c r="A15" s="196"/>
      <c r="B15" s="29" t="s">
        <v>120</v>
      </c>
      <c r="C15" s="30" t="s">
        <v>117</v>
      </c>
      <c r="D15" s="31" t="s">
        <v>19</v>
      </c>
      <c r="E15" s="32">
        <f>SUM(F15:V15)</f>
        <v>34</v>
      </c>
      <c r="F15" s="32">
        <v>2</v>
      </c>
      <c r="G15" s="32">
        <v>2</v>
      </c>
      <c r="H15" s="32">
        <v>2</v>
      </c>
      <c r="I15" s="32">
        <v>2</v>
      </c>
      <c r="J15" s="32">
        <v>2</v>
      </c>
      <c r="K15" s="32">
        <v>2</v>
      </c>
      <c r="L15" s="32">
        <v>2</v>
      </c>
      <c r="M15" s="32">
        <v>2</v>
      </c>
      <c r="N15" s="32">
        <v>2</v>
      </c>
      <c r="O15" s="32">
        <v>2</v>
      </c>
      <c r="P15" s="32">
        <v>2</v>
      </c>
      <c r="Q15" s="32">
        <v>2</v>
      </c>
      <c r="R15" s="32">
        <v>2</v>
      </c>
      <c r="S15" s="32">
        <v>2</v>
      </c>
      <c r="T15" s="32">
        <v>2</v>
      </c>
      <c r="U15" s="32">
        <v>2</v>
      </c>
      <c r="V15" s="32">
        <v>2</v>
      </c>
      <c r="W15" s="99" t="s">
        <v>148</v>
      </c>
      <c r="X15" s="99" t="s">
        <v>148</v>
      </c>
      <c r="Y15" s="32">
        <v>2</v>
      </c>
      <c r="Z15" s="32">
        <v>2</v>
      </c>
      <c r="AA15" s="32">
        <v>2</v>
      </c>
      <c r="AB15" s="32">
        <v>2</v>
      </c>
      <c r="AC15" s="32">
        <v>2</v>
      </c>
      <c r="AD15" s="32">
        <v>2</v>
      </c>
      <c r="AE15" s="32">
        <v>2</v>
      </c>
      <c r="AF15" s="32">
        <v>2</v>
      </c>
      <c r="AG15" s="32">
        <v>2</v>
      </c>
      <c r="AH15" s="32">
        <v>2</v>
      </c>
      <c r="AI15" s="32">
        <v>2</v>
      </c>
      <c r="AJ15" s="99" t="s">
        <v>148</v>
      </c>
      <c r="AK15" s="32">
        <v>2</v>
      </c>
      <c r="AL15" s="32">
        <v>2</v>
      </c>
      <c r="AM15" s="32">
        <v>2</v>
      </c>
      <c r="AN15" s="32">
        <v>2</v>
      </c>
      <c r="AO15" s="32">
        <v>2</v>
      </c>
      <c r="AP15" s="32">
        <v>2</v>
      </c>
      <c r="AQ15" s="32">
        <v>2</v>
      </c>
      <c r="AR15" s="32">
        <v>2</v>
      </c>
      <c r="AS15" s="32">
        <v>2</v>
      </c>
      <c r="AT15" s="32">
        <v>2</v>
      </c>
      <c r="AU15" s="32">
        <v>2</v>
      </c>
      <c r="AV15" s="98" t="s">
        <v>146</v>
      </c>
      <c r="AW15" s="98" t="s">
        <v>146</v>
      </c>
      <c r="AX15" s="99" t="s">
        <v>148</v>
      </c>
      <c r="AY15" s="99" t="s">
        <v>148</v>
      </c>
      <c r="AZ15" s="99" t="s">
        <v>148</v>
      </c>
      <c r="BA15" s="99" t="s">
        <v>148</v>
      </c>
      <c r="BB15" s="99" t="s">
        <v>148</v>
      </c>
      <c r="BC15" s="99" t="s">
        <v>148</v>
      </c>
      <c r="BD15" s="99" t="s">
        <v>148</v>
      </c>
      <c r="BE15" s="99" t="s">
        <v>148</v>
      </c>
      <c r="BF15" s="32">
        <f aca="true" t="shared" si="5" ref="BF15:BF44">SUM(Y15:AU15)</f>
        <v>44</v>
      </c>
      <c r="BG15" s="32">
        <f aca="true" t="shared" si="6" ref="BG15:BG44">BF15+E15</f>
        <v>78</v>
      </c>
    </row>
    <row r="16" spans="1:59" ht="12" customHeight="1">
      <c r="A16" s="196"/>
      <c r="B16" s="72"/>
      <c r="C16" s="73"/>
      <c r="D16" s="64" t="s">
        <v>39</v>
      </c>
      <c r="E16" s="62">
        <f>SUM(F16:V16)</f>
        <v>17</v>
      </c>
      <c r="F16" s="62">
        <v>1</v>
      </c>
      <c r="G16" s="62">
        <v>1</v>
      </c>
      <c r="H16" s="62">
        <v>1</v>
      </c>
      <c r="I16" s="62">
        <v>1</v>
      </c>
      <c r="J16" s="62">
        <v>1</v>
      </c>
      <c r="K16" s="62">
        <v>1</v>
      </c>
      <c r="L16" s="62">
        <v>1</v>
      </c>
      <c r="M16" s="62">
        <v>1</v>
      </c>
      <c r="N16" s="62">
        <v>1</v>
      </c>
      <c r="O16" s="62">
        <v>1</v>
      </c>
      <c r="P16" s="62">
        <v>1</v>
      </c>
      <c r="Q16" s="62">
        <v>1</v>
      </c>
      <c r="R16" s="62">
        <v>1</v>
      </c>
      <c r="S16" s="62">
        <v>1</v>
      </c>
      <c r="T16" s="62">
        <v>1</v>
      </c>
      <c r="U16" s="62">
        <v>1</v>
      </c>
      <c r="V16" s="62">
        <v>1</v>
      </c>
      <c r="W16" s="99" t="s">
        <v>148</v>
      </c>
      <c r="X16" s="99" t="s">
        <v>148</v>
      </c>
      <c r="Y16" s="62">
        <v>1</v>
      </c>
      <c r="Z16" s="62">
        <v>1</v>
      </c>
      <c r="AA16" s="62">
        <v>1</v>
      </c>
      <c r="AB16" s="62">
        <v>1</v>
      </c>
      <c r="AC16" s="62">
        <v>1</v>
      </c>
      <c r="AD16" s="62">
        <v>1</v>
      </c>
      <c r="AE16" s="62">
        <v>1</v>
      </c>
      <c r="AF16" s="62">
        <v>1</v>
      </c>
      <c r="AG16" s="62">
        <v>1</v>
      </c>
      <c r="AH16" s="62">
        <v>1</v>
      </c>
      <c r="AI16" s="62">
        <v>1</v>
      </c>
      <c r="AJ16" s="99" t="s">
        <v>148</v>
      </c>
      <c r="AK16" s="62">
        <v>1</v>
      </c>
      <c r="AL16" s="62">
        <v>1</v>
      </c>
      <c r="AM16" s="62">
        <v>1</v>
      </c>
      <c r="AN16" s="62">
        <v>1</v>
      </c>
      <c r="AO16" s="62">
        <v>1</v>
      </c>
      <c r="AP16" s="62">
        <v>1</v>
      </c>
      <c r="AQ16" s="62">
        <v>1</v>
      </c>
      <c r="AR16" s="62">
        <v>1</v>
      </c>
      <c r="AS16" s="62">
        <v>1</v>
      </c>
      <c r="AT16" s="62">
        <v>1</v>
      </c>
      <c r="AU16" s="62">
        <v>1</v>
      </c>
      <c r="AV16" s="98" t="s">
        <v>146</v>
      </c>
      <c r="AW16" s="98" t="s">
        <v>146</v>
      </c>
      <c r="AX16" s="99" t="s">
        <v>148</v>
      </c>
      <c r="AY16" s="99" t="s">
        <v>148</v>
      </c>
      <c r="AZ16" s="99" t="s">
        <v>148</v>
      </c>
      <c r="BA16" s="99" t="s">
        <v>148</v>
      </c>
      <c r="BB16" s="99" t="s">
        <v>148</v>
      </c>
      <c r="BC16" s="99" t="s">
        <v>148</v>
      </c>
      <c r="BD16" s="99" t="s">
        <v>148</v>
      </c>
      <c r="BE16" s="99" t="s">
        <v>148</v>
      </c>
      <c r="BF16" s="62">
        <f t="shared" si="5"/>
        <v>22</v>
      </c>
      <c r="BG16" s="62">
        <f t="shared" si="6"/>
        <v>39</v>
      </c>
    </row>
    <row r="17" spans="1:59" ht="19.5" customHeight="1">
      <c r="A17" s="196"/>
      <c r="B17" s="29" t="s">
        <v>121</v>
      </c>
      <c r="C17" s="30" t="s">
        <v>118</v>
      </c>
      <c r="D17" s="31" t="s">
        <v>19</v>
      </c>
      <c r="E17" s="32">
        <f aca="true" t="shared" si="7" ref="E17:E43">SUM(F17:V17)</f>
        <v>31</v>
      </c>
      <c r="F17" s="32">
        <v>1</v>
      </c>
      <c r="G17" s="32">
        <v>1</v>
      </c>
      <c r="H17" s="32">
        <v>1</v>
      </c>
      <c r="I17" s="32">
        <v>2</v>
      </c>
      <c r="J17" s="32">
        <v>2</v>
      </c>
      <c r="K17" s="32">
        <v>2</v>
      </c>
      <c r="L17" s="32">
        <v>2</v>
      </c>
      <c r="M17" s="32">
        <v>2</v>
      </c>
      <c r="N17" s="32">
        <v>2</v>
      </c>
      <c r="O17" s="32">
        <v>2</v>
      </c>
      <c r="P17" s="32">
        <v>2</v>
      </c>
      <c r="Q17" s="32">
        <v>2</v>
      </c>
      <c r="R17" s="32">
        <v>2</v>
      </c>
      <c r="S17" s="32">
        <v>2</v>
      </c>
      <c r="T17" s="32">
        <v>2</v>
      </c>
      <c r="U17" s="32">
        <v>2</v>
      </c>
      <c r="V17" s="32">
        <v>2</v>
      </c>
      <c r="W17" s="99" t="s">
        <v>148</v>
      </c>
      <c r="X17" s="99" t="s">
        <v>148</v>
      </c>
      <c r="Y17" s="32">
        <v>2</v>
      </c>
      <c r="Z17" s="32">
        <v>2</v>
      </c>
      <c r="AA17" s="32">
        <v>2</v>
      </c>
      <c r="AB17" s="32">
        <v>2</v>
      </c>
      <c r="AC17" s="32">
        <v>2</v>
      </c>
      <c r="AD17" s="32">
        <v>2</v>
      </c>
      <c r="AE17" s="32">
        <v>2</v>
      </c>
      <c r="AF17" s="32">
        <v>2</v>
      </c>
      <c r="AG17" s="32">
        <v>2</v>
      </c>
      <c r="AH17" s="32">
        <v>2</v>
      </c>
      <c r="AI17" s="32">
        <v>2</v>
      </c>
      <c r="AJ17" s="99" t="s">
        <v>148</v>
      </c>
      <c r="AK17" s="32">
        <v>2</v>
      </c>
      <c r="AL17" s="32">
        <v>2</v>
      </c>
      <c r="AM17" s="32">
        <v>2</v>
      </c>
      <c r="AN17" s="32">
        <v>1</v>
      </c>
      <c r="AO17" s="32">
        <v>1</v>
      </c>
      <c r="AP17" s="32">
        <v>1</v>
      </c>
      <c r="AQ17" s="32">
        <v>1</v>
      </c>
      <c r="AR17" s="32">
        <v>1</v>
      </c>
      <c r="AS17" s="32">
        <v>1</v>
      </c>
      <c r="AT17" s="32">
        <v>1</v>
      </c>
      <c r="AU17" s="32">
        <v>1</v>
      </c>
      <c r="AV17" s="98" t="s">
        <v>146</v>
      </c>
      <c r="AW17" s="98" t="s">
        <v>146</v>
      </c>
      <c r="AX17" s="99" t="s">
        <v>148</v>
      </c>
      <c r="AY17" s="99" t="s">
        <v>148</v>
      </c>
      <c r="AZ17" s="99" t="s">
        <v>148</v>
      </c>
      <c r="BA17" s="99" t="s">
        <v>148</v>
      </c>
      <c r="BB17" s="99" t="s">
        <v>148</v>
      </c>
      <c r="BC17" s="99" t="s">
        <v>148</v>
      </c>
      <c r="BD17" s="99" t="s">
        <v>148</v>
      </c>
      <c r="BE17" s="99" t="s">
        <v>148</v>
      </c>
      <c r="BF17" s="32">
        <f t="shared" si="5"/>
        <v>36</v>
      </c>
      <c r="BG17" s="32">
        <f t="shared" si="6"/>
        <v>67</v>
      </c>
    </row>
    <row r="18" spans="1:59" ht="12" customHeight="1">
      <c r="A18" s="196"/>
      <c r="B18" s="72"/>
      <c r="C18" s="73"/>
      <c r="D18" s="64" t="s">
        <v>39</v>
      </c>
      <c r="E18" s="62">
        <f t="shared" si="7"/>
        <v>26</v>
      </c>
      <c r="F18" s="62">
        <v>2</v>
      </c>
      <c r="G18" s="62">
        <v>2</v>
      </c>
      <c r="H18" s="62">
        <v>2</v>
      </c>
      <c r="I18" s="62">
        <v>2</v>
      </c>
      <c r="J18" s="62">
        <v>2</v>
      </c>
      <c r="K18" s="62">
        <v>2</v>
      </c>
      <c r="L18" s="62">
        <v>2</v>
      </c>
      <c r="M18" s="62">
        <v>2</v>
      </c>
      <c r="N18" s="62">
        <v>1</v>
      </c>
      <c r="O18" s="62">
        <v>1</v>
      </c>
      <c r="P18" s="62">
        <v>1</v>
      </c>
      <c r="Q18" s="62">
        <v>1</v>
      </c>
      <c r="R18" s="62">
        <v>1</v>
      </c>
      <c r="S18" s="62">
        <v>1</v>
      </c>
      <c r="T18" s="62">
        <v>1</v>
      </c>
      <c r="U18" s="62">
        <v>1</v>
      </c>
      <c r="V18" s="62">
        <v>2</v>
      </c>
      <c r="W18" s="99" t="s">
        <v>148</v>
      </c>
      <c r="X18" s="99" t="s">
        <v>148</v>
      </c>
      <c r="Y18" s="62">
        <v>2</v>
      </c>
      <c r="Z18" s="62">
        <v>2</v>
      </c>
      <c r="AA18" s="62">
        <v>2</v>
      </c>
      <c r="AB18" s="62">
        <v>2</v>
      </c>
      <c r="AC18" s="62">
        <v>2</v>
      </c>
      <c r="AD18" s="62">
        <v>2</v>
      </c>
      <c r="AE18" s="62">
        <v>2</v>
      </c>
      <c r="AF18" s="62">
        <v>2</v>
      </c>
      <c r="AG18" s="62">
        <v>2</v>
      </c>
      <c r="AH18" s="62">
        <v>2</v>
      </c>
      <c r="AI18" s="62">
        <v>2</v>
      </c>
      <c r="AJ18" s="99" t="s">
        <v>148</v>
      </c>
      <c r="AK18" s="62">
        <v>1</v>
      </c>
      <c r="AL18" s="62">
        <v>1</v>
      </c>
      <c r="AM18" s="62">
        <v>1</v>
      </c>
      <c r="AN18" s="62">
        <v>1</v>
      </c>
      <c r="AO18" s="62">
        <v>1</v>
      </c>
      <c r="AP18" s="62">
        <v>1</v>
      </c>
      <c r="AQ18" s="62">
        <v>1</v>
      </c>
      <c r="AR18" s="62">
        <v>1</v>
      </c>
      <c r="AS18" s="62">
        <v>1</v>
      </c>
      <c r="AT18" s="62">
        <v>1</v>
      </c>
      <c r="AU18" s="62">
        <v>1</v>
      </c>
      <c r="AV18" s="98" t="s">
        <v>146</v>
      </c>
      <c r="AW18" s="98" t="s">
        <v>146</v>
      </c>
      <c r="AX18" s="99" t="s">
        <v>148</v>
      </c>
      <c r="AY18" s="99" t="s">
        <v>148</v>
      </c>
      <c r="AZ18" s="99" t="s">
        <v>148</v>
      </c>
      <c r="BA18" s="99" t="s">
        <v>148</v>
      </c>
      <c r="BB18" s="99" t="s">
        <v>148</v>
      </c>
      <c r="BC18" s="99" t="s">
        <v>148</v>
      </c>
      <c r="BD18" s="99" t="s">
        <v>148</v>
      </c>
      <c r="BE18" s="99" t="s">
        <v>148</v>
      </c>
      <c r="BF18" s="62">
        <f t="shared" si="5"/>
        <v>33</v>
      </c>
      <c r="BG18" s="62">
        <f t="shared" si="6"/>
        <v>59</v>
      </c>
    </row>
    <row r="19" spans="1:59" ht="14.25" customHeight="1">
      <c r="A19" s="196"/>
      <c r="B19" s="29" t="s">
        <v>122</v>
      </c>
      <c r="C19" s="30" t="s">
        <v>61</v>
      </c>
      <c r="D19" s="31" t="s">
        <v>19</v>
      </c>
      <c r="E19" s="32">
        <f t="shared" si="7"/>
        <v>51</v>
      </c>
      <c r="F19" s="32">
        <v>3</v>
      </c>
      <c r="G19" s="32">
        <v>3</v>
      </c>
      <c r="H19" s="32">
        <v>3</v>
      </c>
      <c r="I19" s="32">
        <v>3</v>
      </c>
      <c r="J19" s="32">
        <v>3</v>
      </c>
      <c r="K19" s="32">
        <v>3</v>
      </c>
      <c r="L19" s="32">
        <v>3</v>
      </c>
      <c r="M19" s="32">
        <v>3</v>
      </c>
      <c r="N19" s="32">
        <v>3</v>
      </c>
      <c r="O19" s="32">
        <v>3</v>
      </c>
      <c r="P19" s="32">
        <v>3</v>
      </c>
      <c r="Q19" s="32">
        <v>3</v>
      </c>
      <c r="R19" s="32">
        <v>3</v>
      </c>
      <c r="S19" s="32">
        <v>3</v>
      </c>
      <c r="T19" s="32">
        <v>3</v>
      </c>
      <c r="U19" s="32">
        <v>3</v>
      </c>
      <c r="V19" s="32">
        <v>3</v>
      </c>
      <c r="W19" s="99" t="s">
        <v>148</v>
      </c>
      <c r="X19" s="99" t="s">
        <v>148</v>
      </c>
      <c r="Y19" s="32">
        <v>3</v>
      </c>
      <c r="Z19" s="32">
        <v>3</v>
      </c>
      <c r="AA19" s="32">
        <v>3</v>
      </c>
      <c r="AB19" s="32">
        <v>3</v>
      </c>
      <c r="AC19" s="32">
        <v>3</v>
      </c>
      <c r="AD19" s="32">
        <v>3</v>
      </c>
      <c r="AE19" s="32">
        <v>3</v>
      </c>
      <c r="AF19" s="32">
        <v>3</v>
      </c>
      <c r="AG19" s="32">
        <v>3</v>
      </c>
      <c r="AH19" s="32">
        <v>3</v>
      </c>
      <c r="AI19" s="32">
        <v>3</v>
      </c>
      <c r="AJ19" s="99" t="s">
        <v>148</v>
      </c>
      <c r="AK19" s="32">
        <v>3</v>
      </c>
      <c r="AL19" s="32">
        <v>3</v>
      </c>
      <c r="AM19" s="32">
        <v>3</v>
      </c>
      <c r="AN19" s="32">
        <v>3</v>
      </c>
      <c r="AO19" s="32">
        <v>3</v>
      </c>
      <c r="AP19" s="32">
        <v>3</v>
      </c>
      <c r="AQ19" s="32">
        <v>3</v>
      </c>
      <c r="AR19" s="32">
        <v>3</v>
      </c>
      <c r="AS19" s="32">
        <v>3</v>
      </c>
      <c r="AT19" s="32">
        <v>3</v>
      </c>
      <c r="AU19" s="32">
        <v>3</v>
      </c>
      <c r="AV19" s="98" t="s">
        <v>146</v>
      </c>
      <c r="AW19" s="98" t="s">
        <v>146</v>
      </c>
      <c r="AX19" s="99" t="s">
        <v>148</v>
      </c>
      <c r="AY19" s="99" t="s">
        <v>148</v>
      </c>
      <c r="AZ19" s="99" t="s">
        <v>148</v>
      </c>
      <c r="BA19" s="99" t="s">
        <v>148</v>
      </c>
      <c r="BB19" s="99" t="s">
        <v>148</v>
      </c>
      <c r="BC19" s="99" t="s">
        <v>148</v>
      </c>
      <c r="BD19" s="99" t="s">
        <v>148</v>
      </c>
      <c r="BE19" s="99" t="s">
        <v>148</v>
      </c>
      <c r="BF19" s="32">
        <f t="shared" si="5"/>
        <v>66</v>
      </c>
      <c r="BG19" s="32">
        <f t="shared" si="6"/>
        <v>117</v>
      </c>
    </row>
    <row r="20" spans="1:59" ht="12" customHeight="1">
      <c r="A20" s="196"/>
      <c r="B20" s="72"/>
      <c r="C20" s="73"/>
      <c r="D20" s="64" t="s">
        <v>39</v>
      </c>
      <c r="E20" s="62">
        <f t="shared" si="7"/>
        <v>25</v>
      </c>
      <c r="F20" s="62">
        <v>1</v>
      </c>
      <c r="G20" s="62">
        <v>2</v>
      </c>
      <c r="H20" s="62">
        <v>2</v>
      </c>
      <c r="I20" s="62">
        <v>1</v>
      </c>
      <c r="J20" s="62">
        <v>1</v>
      </c>
      <c r="K20" s="62">
        <v>1</v>
      </c>
      <c r="L20" s="62">
        <v>1</v>
      </c>
      <c r="M20" s="62">
        <v>1</v>
      </c>
      <c r="N20" s="62">
        <v>1</v>
      </c>
      <c r="O20" s="62">
        <v>1</v>
      </c>
      <c r="P20" s="62">
        <v>1</v>
      </c>
      <c r="Q20" s="62">
        <v>2</v>
      </c>
      <c r="R20" s="62">
        <v>2</v>
      </c>
      <c r="S20" s="62">
        <v>2</v>
      </c>
      <c r="T20" s="62">
        <v>2</v>
      </c>
      <c r="U20" s="62">
        <v>2</v>
      </c>
      <c r="V20" s="62">
        <v>2</v>
      </c>
      <c r="W20" s="99" t="s">
        <v>148</v>
      </c>
      <c r="X20" s="99" t="s">
        <v>148</v>
      </c>
      <c r="Y20" s="62">
        <v>1</v>
      </c>
      <c r="Z20" s="62">
        <v>1</v>
      </c>
      <c r="AA20" s="62">
        <v>1</v>
      </c>
      <c r="AB20" s="62">
        <v>1</v>
      </c>
      <c r="AC20" s="62">
        <v>1</v>
      </c>
      <c r="AD20" s="62">
        <v>1</v>
      </c>
      <c r="AE20" s="62">
        <v>1</v>
      </c>
      <c r="AF20" s="62">
        <v>1</v>
      </c>
      <c r="AG20" s="62">
        <v>1</v>
      </c>
      <c r="AH20" s="62">
        <v>1</v>
      </c>
      <c r="AI20" s="62">
        <v>1</v>
      </c>
      <c r="AJ20" s="99" t="s">
        <v>148</v>
      </c>
      <c r="AK20" s="62">
        <v>2</v>
      </c>
      <c r="AL20" s="62">
        <v>2</v>
      </c>
      <c r="AM20" s="62">
        <v>2</v>
      </c>
      <c r="AN20" s="62">
        <v>2</v>
      </c>
      <c r="AO20" s="62">
        <v>2</v>
      </c>
      <c r="AP20" s="62">
        <v>2</v>
      </c>
      <c r="AQ20" s="62">
        <v>2</v>
      </c>
      <c r="AR20" s="62">
        <v>2</v>
      </c>
      <c r="AS20" s="62">
        <v>2</v>
      </c>
      <c r="AT20" s="62">
        <v>2</v>
      </c>
      <c r="AU20" s="62">
        <v>2</v>
      </c>
      <c r="AV20" s="98" t="s">
        <v>146</v>
      </c>
      <c r="AW20" s="98" t="s">
        <v>146</v>
      </c>
      <c r="AX20" s="99" t="s">
        <v>148</v>
      </c>
      <c r="AY20" s="99" t="s">
        <v>148</v>
      </c>
      <c r="AZ20" s="99" t="s">
        <v>148</v>
      </c>
      <c r="BA20" s="99" t="s">
        <v>148</v>
      </c>
      <c r="BB20" s="99" t="s">
        <v>148</v>
      </c>
      <c r="BC20" s="99" t="s">
        <v>148</v>
      </c>
      <c r="BD20" s="99" t="s">
        <v>148</v>
      </c>
      <c r="BE20" s="99" t="s">
        <v>148</v>
      </c>
      <c r="BF20" s="62">
        <f t="shared" si="5"/>
        <v>33</v>
      </c>
      <c r="BG20" s="62">
        <f t="shared" si="6"/>
        <v>58</v>
      </c>
    </row>
    <row r="21" spans="1:59" ht="19.5" customHeight="1">
      <c r="A21" s="196"/>
      <c r="B21" s="29" t="s">
        <v>123</v>
      </c>
      <c r="C21" s="30" t="s">
        <v>71</v>
      </c>
      <c r="D21" s="31" t="s">
        <v>19</v>
      </c>
      <c r="E21" s="32">
        <f t="shared" si="7"/>
        <v>68</v>
      </c>
      <c r="F21" s="32">
        <v>4</v>
      </c>
      <c r="G21" s="32">
        <v>4</v>
      </c>
      <c r="H21" s="32">
        <v>4</v>
      </c>
      <c r="I21" s="32">
        <v>4</v>
      </c>
      <c r="J21" s="32">
        <v>4</v>
      </c>
      <c r="K21" s="32">
        <v>4</v>
      </c>
      <c r="L21" s="32">
        <v>4</v>
      </c>
      <c r="M21" s="32">
        <v>4</v>
      </c>
      <c r="N21" s="32">
        <v>4</v>
      </c>
      <c r="O21" s="32">
        <v>4</v>
      </c>
      <c r="P21" s="32">
        <v>4</v>
      </c>
      <c r="Q21" s="32">
        <v>4</v>
      </c>
      <c r="R21" s="32">
        <v>4</v>
      </c>
      <c r="S21" s="32">
        <v>4</v>
      </c>
      <c r="T21" s="32">
        <v>4</v>
      </c>
      <c r="U21" s="32">
        <v>4</v>
      </c>
      <c r="V21" s="32">
        <v>4</v>
      </c>
      <c r="W21" s="99" t="s">
        <v>148</v>
      </c>
      <c r="X21" s="99" t="s">
        <v>148</v>
      </c>
      <c r="Y21" s="32">
        <v>7</v>
      </c>
      <c r="Z21" s="32">
        <v>7</v>
      </c>
      <c r="AA21" s="32">
        <v>7</v>
      </c>
      <c r="AB21" s="32">
        <v>7</v>
      </c>
      <c r="AC21" s="32">
        <v>7</v>
      </c>
      <c r="AD21" s="32">
        <v>7</v>
      </c>
      <c r="AE21" s="32">
        <v>7</v>
      </c>
      <c r="AF21" s="32">
        <v>7</v>
      </c>
      <c r="AG21" s="32">
        <v>7</v>
      </c>
      <c r="AH21" s="32">
        <v>7</v>
      </c>
      <c r="AI21" s="32">
        <v>8</v>
      </c>
      <c r="AJ21" s="99" t="s">
        <v>148</v>
      </c>
      <c r="AK21" s="32">
        <v>8</v>
      </c>
      <c r="AL21" s="32">
        <v>8</v>
      </c>
      <c r="AM21" s="32">
        <v>8</v>
      </c>
      <c r="AN21" s="32">
        <v>8</v>
      </c>
      <c r="AO21" s="32">
        <v>8</v>
      </c>
      <c r="AP21" s="32">
        <v>8</v>
      </c>
      <c r="AQ21" s="32">
        <v>8</v>
      </c>
      <c r="AR21" s="32">
        <v>8</v>
      </c>
      <c r="AS21" s="32">
        <v>8</v>
      </c>
      <c r="AT21" s="32">
        <v>8</v>
      </c>
      <c r="AU21" s="32">
        <v>8</v>
      </c>
      <c r="AV21" s="98" t="s">
        <v>146</v>
      </c>
      <c r="AW21" s="98" t="s">
        <v>146</v>
      </c>
      <c r="AX21" s="99" t="s">
        <v>148</v>
      </c>
      <c r="AY21" s="99" t="s">
        <v>148</v>
      </c>
      <c r="AZ21" s="99" t="s">
        <v>148</v>
      </c>
      <c r="BA21" s="99" t="s">
        <v>148</v>
      </c>
      <c r="BB21" s="99" t="s">
        <v>148</v>
      </c>
      <c r="BC21" s="99" t="s">
        <v>148</v>
      </c>
      <c r="BD21" s="99" t="s">
        <v>148</v>
      </c>
      <c r="BE21" s="99" t="s">
        <v>148</v>
      </c>
      <c r="BF21" s="32">
        <f t="shared" si="5"/>
        <v>166</v>
      </c>
      <c r="BG21" s="32">
        <f t="shared" si="6"/>
        <v>234</v>
      </c>
    </row>
    <row r="22" spans="1:59" ht="12" customHeight="1">
      <c r="A22" s="196"/>
      <c r="B22" s="72"/>
      <c r="C22" s="73"/>
      <c r="D22" s="64" t="s">
        <v>39</v>
      </c>
      <c r="E22" s="62">
        <f t="shared" si="7"/>
        <v>34</v>
      </c>
      <c r="F22" s="62">
        <v>2</v>
      </c>
      <c r="G22" s="62">
        <v>2</v>
      </c>
      <c r="H22" s="62">
        <v>2</v>
      </c>
      <c r="I22" s="62">
        <v>2</v>
      </c>
      <c r="J22" s="62">
        <v>2</v>
      </c>
      <c r="K22" s="62">
        <v>3</v>
      </c>
      <c r="L22" s="62">
        <v>2</v>
      </c>
      <c r="M22" s="62">
        <v>2</v>
      </c>
      <c r="N22" s="62">
        <v>2</v>
      </c>
      <c r="O22" s="62">
        <v>2</v>
      </c>
      <c r="P22" s="62">
        <v>2</v>
      </c>
      <c r="Q22" s="62">
        <v>2</v>
      </c>
      <c r="R22" s="62">
        <v>2</v>
      </c>
      <c r="S22" s="62">
        <v>2</v>
      </c>
      <c r="T22" s="62">
        <v>2</v>
      </c>
      <c r="U22" s="62">
        <v>2</v>
      </c>
      <c r="V22" s="62">
        <v>1</v>
      </c>
      <c r="W22" s="99" t="s">
        <v>148</v>
      </c>
      <c r="X22" s="99" t="s">
        <v>148</v>
      </c>
      <c r="Y22" s="62">
        <v>4</v>
      </c>
      <c r="Z22" s="62">
        <v>4</v>
      </c>
      <c r="AA22" s="62">
        <v>4</v>
      </c>
      <c r="AB22" s="62">
        <v>4</v>
      </c>
      <c r="AC22" s="62">
        <v>4</v>
      </c>
      <c r="AD22" s="62">
        <v>4</v>
      </c>
      <c r="AE22" s="62">
        <v>4</v>
      </c>
      <c r="AF22" s="62">
        <v>4</v>
      </c>
      <c r="AG22" s="62">
        <v>4</v>
      </c>
      <c r="AH22" s="62">
        <v>4</v>
      </c>
      <c r="AI22" s="62">
        <v>4</v>
      </c>
      <c r="AJ22" s="99" t="s">
        <v>148</v>
      </c>
      <c r="AK22" s="62">
        <v>4</v>
      </c>
      <c r="AL22" s="62">
        <v>4</v>
      </c>
      <c r="AM22" s="62">
        <v>4</v>
      </c>
      <c r="AN22" s="62">
        <v>4</v>
      </c>
      <c r="AO22" s="62">
        <v>4</v>
      </c>
      <c r="AP22" s="62">
        <v>4</v>
      </c>
      <c r="AQ22" s="62">
        <v>4</v>
      </c>
      <c r="AR22" s="62">
        <v>4</v>
      </c>
      <c r="AS22" s="62">
        <v>4</v>
      </c>
      <c r="AT22" s="62">
        <v>4</v>
      </c>
      <c r="AU22" s="62">
        <v>4</v>
      </c>
      <c r="AV22" s="98" t="s">
        <v>146</v>
      </c>
      <c r="AW22" s="98" t="s">
        <v>146</v>
      </c>
      <c r="AX22" s="99" t="s">
        <v>148</v>
      </c>
      <c r="AY22" s="99" t="s">
        <v>148</v>
      </c>
      <c r="AZ22" s="99" t="s">
        <v>148</v>
      </c>
      <c r="BA22" s="99" t="s">
        <v>148</v>
      </c>
      <c r="BB22" s="99" t="s">
        <v>148</v>
      </c>
      <c r="BC22" s="99" t="s">
        <v>148</v>
      </c>
      <c r="BD22" s="99" t="s">
        <v>148</v>
      </c>
      <c r="BE22" s="99" t="s">
        <v>148</v>
      </c>
      <c r="BF22" s="62">
        <f t="shared" si="5"/>
        <v>88</v>
      </c>
      <c r="BG22" s="62">
        <f t="shared" si="6"/>
        <v>122</v>
      </c>
    </row>
    <row r="23" spans="1:59" ht="13.5" customHeight="1">
      <c r="A23" s="196"/>
      <c r="B23" s="46" t="s">
        <v>124</v>
      </c>
      <c r="C23" s="46" t="s">
        <v>62</v>
      </c>
      <c r="D23" s="31" t="s">
        <v>19</v>
      </c>
      <c r="E23" s="32">
        <f t="shared" si="7"/>
        <v>57</v>
      </c>
      <c r="F23" s="32">
        <v>4</v>
      </c>
      <c r="G23" s="32">
        <v>4</v>
      </c>
      <c r="H23" s="32">
        <v>4</v>
      </c>
      <c r="I23" s="32">
        <v>4</v>
      </c>
      <c r="J23" s="32">
        <v>4</v>
      </c>
      <c r="K23" s="32">
        <v>4</v>
      </c>
      <c r="L23" s="32">
        <v>3</v>
      </c>
      <c r="M23" s="32">
        <v>3</v>
      </c>
      <c r="N23" s="32">
        <v>3</v>
      </c>
      <c r="O23" s="32">
        <v>3</v>
      </c>
      <c r="P23" s="32">
        <v>3</v>
      </c>
      <c r="Q23" s="32">
        <v>3</v>
      </c>
      <c r="R23" s="32">
        <v>3</v>
      </c>
      <c r="S23" s="32">
        <v>3</v>
      </c>
      <c r="T23" s="32">
        <v>3</v>
      </c>
      <c r="U23" s="32">
        <v>3</v>
      </c>
      <c r="V23" s="32">
        <v>3</v>
      </c>
      <c r="W23" s="99" t="s">
        <v>148</v>
      </c>
      <c r="X23" s="99" t="s">
        <v>148</v>
      </c>
      <c r="Y23" s="32">
        <v>1</v>
      </c>
      <c r="Z23" s="32">
        <v>1</v>
      </c>
      <c r="AA23" s="32">
        <v>2</v>
      </c>
      <c r="AB23" s="32">
        <v>2</v>
      </c>
      <c r="AC23" s="32">
        <v>2</v>
      </c>
      <c r="AD23" s="32">
        <v>2</v>
      </c>
      <c r="AE23" s="32">
        <v>2</v>
      </c>
      <c r="AF23" s="32">
        <v>2</v>
      </c>
      <c r="AG23" s="32">
        <v>2</v>
      </c>
      <c r="AH23" s="32">
        <v>2</v>
      </c>
      <c r="AI23" s="32">
        <v>2</v>
      </c>
      <c r="AJ23" s="99" t="s">
        <v>148</v>
      </c>
      <c r="AK23" s="32">
        <v>2</v>
      </c>
      <c r="AL23" s="32">
        <v>2</v>
      </c>
      <c r="AM23" s="32">
        <v>2</v>
      </c>
      <c r="AN23" s="32">
        <v>2</v>
      </c>
      <c r="AO23" s="32">
        <v>2</v>
      </c>
      <c r="AP23" s="32">
        <v>2</v>
      </c>
      <c r="AQ23" s="32">
        <v>2</v>
      </c>
      <c r="AR23" s="32">
        <v>2</v>
      </c>
      <c r="AS23" s="32">
        <v>2</v>
      </c>
      <c r="AT23" s="32">
        <v>2</v>
      </c>
      <c r="AU23" s="32">
        <v>2</v>
      </c>
      <c r="AV23" s="98" t="s">
        <v>146</v>
      </c>
      <c r="AW23" s="98" t="s">
        <v>146</v>
      </c>
      <c r="AX23" s="99" t="s">
        <v>148</v>
      </c>
      <c r="AY23" s="99" t="s">
        <v>148</v>
      </c>
      <c r="AZ23" s="99" t="s">
        <v>148</v>
      </c>
      <c r="BA23" s="99" t="s">
        <v>148</v>
      </c>
      <c r="BB23" s="99" t="s">
        <v>148</v>
      </c>
      <c r="BC23" s="99" t="s">
        <v>148</v>
      </c>
      <c r="BD23" s="99" t="s">
        <v>148</v>
      </c>
      <c r="BE23" s="99" t="s">
        <v>148</v>
      </c>
      <c r="BF23" s="32">
        <f>SUM(Y23:AU23)</f>
        <v>42</v>
      </c>
      <c r="BG23" s="32">
        <f t="shared" si="6"/>
        <v>99</v>
      </c>
    </row>
    <row r="24" spans="1:59" ht="12" customHeight="1">
      <c r="A24" s="196"/>
      <c r="B24" s="72"/>
      <c r="C24" s="73"/>
      <c r="D24" s="64" t="s">
        <v>39</v>
      </c>
      <c r="E24" s="62">
        <f t="shared" si="7"/>
        <v>52</v>
      </c>
      <c r="F24" s="62">
        <v>3</v>
      </c>
      <c r="G24" s="62">
        <v>3</v>
      </c>
      <c r="H24" s="62">
        <v>3</v>
      </c>
      <c r="I24" s="62">
        <v>3</v>
      </c>
      <c r="J24" s="62">
        <v>4</v>
      </c>
      <c r="K24" s="62">
        <v>4</v>
      </c>
      <c r="L24" s="62">
        <v>4</v>
      </c>
      <c r="M24" s="62">
        <v>4</v>
      </c>
      <c r="N24" s="62">
        <v>3</v>
      </c>
      <c r="O24" s="62">
        <v>3</v>
      </c>
      <c r="P24" s="62">
        <v>2</v>
      </c>
      <c r="Q24" s="62">
        <v>2</v>
      </c>
      <c r="R24" s="62">
        <v>3</v>
      </c>
      <c r="S24" s="62">
        <v>3</v>
      </c>
      <c r="T24" s="62">
        <v>2</v>
      </c>
      <c r="U24" s="62">
        <v>3</v>
      </c>
      <c r="V24" s="62">
        <v>3</v>
      </c>
      <c r="W24" s="99" t="s">
        <v>148</v>
      </c>
      <c r="X24" s="99" t="s">
        <v>148</v>
      </c>
      <c r="Y24" s="62">
        <v>1</v>
      </c>
      <c r="Z24" s="62">
        <v>1</v>
      </c>
      <c r="AA24" s="62">
        <v>1</v>
      </c>
      <c r="AB24" s="62">
        <v>1</v>
      </c>
      <c r="AC24" s="62">
        <v>1</v>
      </c>
      <c r="AD24" s="62">
        <v>1</v>
      </c>
      <c r="AE24" s="62">
        <v>1</v>
      </c>
      <c r="AF24" s="62">
        <v>1</v>
      </c>
      <c r="AG24" s="62">
        <v>2</v>
      </c>
      <c r="AH24" s="62">
        <v>2</v>
      </c>
      <c r="AI24" s="62">
        <v>2</v>
      </c>
      <c r="AJ24" s="99" t="s">
        <v>148</v>
      </c>
      <c r="AK24" s="62">
        <v>2</v>
      </c>
      <c r="AL24" s="62">
        <v>2</v>
      </c>
      <c r="AM24" s="62">
        <v>2</v>
      </c>
      <c r="AN24" s="62">
        <v>2</v>
      </c>
      <c r="AO24" s="62">
        <v>2</v>
      </c>
      <c r="AP24" s="62">
        <v>2</v>
      </c>
      <c r="AQ24" s="62">
        <v>2</v>
      </c>
      <c r="AR24" s="62">
        <v>2</v>
      </c>
      <c r="AS24" s="62">
        <v>2</v>
      </c>
      <c r="AT24" s="62">
        <v>2</v>
      </c>
      <c r="AU24" s="62">
        <v>2</v>
      </c>
      <c r="AV24" s="98" t="s">
        <v>146</v>
      </c>
      <c r="AW24" s="98" t="s">
        <v>146</v>
      </c>
      <c r="AX24" s="99" t="s">
        <v>148</v>
      </c>
      <c r="AY24" s="99" t="s">
        <v>148</v>
      </c>
      <c r="AZ24" s="99" t="s">
        <v>148</v>
      </c>
      <c r="BA24" s="99" t="s">
        <v>148</v>
      </c>
      <c r="BB24" s="99" t="s">
        <v>148</v>
      </c>
      <c r="BC24" s="99" t="s">
        <v>148</v>
      </c>
      <c r="BD24" s="99" t="s">
        <v>148</v>
      </c>
      <c r="BE24" s="99" t="s">
        <v>148</v>
      </c>
      <c r="BF24" s="62">
        <f t="shared" si="5"/>
        <v>36</v>
      </c>
      <c r="BG24" s="62">
        <f t="shared" si="6"/>
        <v>88</v>
      </c>
    </row>
    <row r="25" spans="1:59" ht="15.75" customHeight="1">
      <c r="A25" s="196"/>
      <c r="B25" s="43" t="s">
        <v>125</v>
      </c>
      <c r="C25" s="46" t="s">
        <v>1</v>
      </c>
      <c r="D25" s="31" t="s">
        <v>19</v>
      </c>
      <c r="E25" s="32">
        <f t="shared" si="7"/>
        <v>51</v>
      </c>
      <c r="F25" s="32">
        <v>3</v>
      </c>
      <c r="G25" s="32">
        <v>3</v>
      </c>
      <c r="H25" s="32">
        <v>3</v>
      </c>
      <c r="I25" s="32">
        <v>3</v>
      </c>
      <c r="J25" s="32">
        <v>3</v>
      </c>
      <c r="K25" s="32">
        <v>3</v>
      </c>
      <c r="L25" s="32">
        <v>3</v>
      </c>
      <c r="M25" s="32">
        <v>3</v>
      </c>
      <c r="N25" s="32">
        <v>3</v>
      </c>
      <c r="O25" s="32">
        <v>3</v>
      </c>
      <c r="P25" s="32">
        <v>3</v>
      </c>
      <c r="Q25" s="32">
        <v>3</v>
      </c>
      <c r="R25" s="32">
        <v>3</v>
      </c>
      <c r="S25" s="32">
        <v>3</v>
      </c>
      <c r="T25" s="32">
        <v>3</v>
      </c>
      <c r="U25" s="32">
        <v>3</v>
      </c>
      <c r="V25" s="32">
        <v>3</v>
      </c>
      <c r="W25" s="99" t="s">
        <v>148</v>
      </c>
      <c r="X25" s="99" t="s">
        <v>148</v>
      </c>
      <c r="Y25" s="32">
        <v>3</v>
      </c>
      <c r="Z25" s="32">
        <v>3</v>
      </c>
      <c r="AA25" s="32">
        <v>3</v>
      </c>
      <c r="AB25" s="32">
        <v>3</v>
      </c>
      <c r="AC25" s="32">
        <v>3</v>
      </c>
      <c r="AD25" s="32">
        <v>3</v>
      </c>
      <c r="AE25" s="32">
        <v>3</v>
      </c>
      <c r="AF25" s="32">
        <v>3</v>
      </c>
      <c r="AG25" s="32">
        <v>3</v>
      </c>
      <c r="AH25" s="32">
        <v>3</v>
      </c>
      <c r="AI25" s="32">
        <v>3</v>
      </c>
      <c r="AJ25" s="99" t="s">
        <v>148</v>
      </c>
      <c r="AK25" s="32">
        <v>3</v>
      </c>
      <c r="AL25" s="32">
        <v>3</v>
      </c>
      <c r="AM25" s="32">
        <v>3</v>
      </c>
      <c r="AN25" s="32">
        <v>3</v>
      </c>
      <c r="AO25" s="32">
        <v>3</v>
      </c>
      <c r="AP25" s="32">
        <v>3</v>
      </c>
      <c r="AQ25" s="32">
        <v>3</v>
      </c>
      <c r="AR25" s="32">
        <v>3</v>
      </c>
      <c r="AS25" s="32">
        <v>3</v>
      </c>
      <c r="AT25" s="32">
        <v>3</v>
      </c>
      <c r="AU25" s="32">
        <v>3</v>
      </c>
      <c r="AV25" s="98" t="s">
        <v>146</v>
      </c>
      <c r="AW25" s="98" t="s">
        <v>146</v>
      </c>
      <c r="AX25" s="99" t="s">
        <v>148</v>
      </c>
      <c r="AY25" s="99" t="s">
        <v>148</v>
      </c>
      <c r="AZ25" s="99" t="s">
        <v>148</v>
      </c>
      <c r="BA25" s="99" t="s">
        <v>148</v>
      </c>
      <c r="BB25" s="99" t="s">
        <v>148</v>
      </c>
      <c r="BC25" s="99" t="s">
        <v>148</v>
      </c>
      <c r="BD25" s="99" t="s">
        <v>148</v>
      </c>
      <c r="BE25" s="99" t="s">
        <v>148</v>
      </c>
      <c r="BF25" s="32">
        <f t="shared" si="5"/>
        <v>66</v>
      </c>
      <c r="BG25" s="32">
        <f t="shared" si="6"/>
        <v>117</v>
      </c>
    </row>
    <row r="26" spans="1:59" ht="12" customHeight="1">
      <c r="A26" s="196"/>
      <c r="B26" s="72"/>
      <c r="C26" s="73"/>
      <c r="D26" s="64" t="s">
        <v>39</v>
      </c>
      <c r="E26" s="62">
        <f t="shared" si="7"/>
        <v>25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62">
        <v>2</v>
      </c>
      <c r="P26" s="62">
        <v>2</v>
      </c>
      <c r="Q26" s="62">
        <v>2</v>
      </c>
      <c r="R26" s="62">
        <v>2</v>
      </c>
      <c r="S26" s="62">
        <v>2</v>
      </c>
      <c r="T26" s="62">
        <v>2</v>
      </c>
      <c r="U26" s="62">
        <v>2</v>
      </c>
      <c r="V26" s="62">
        <v>2</v>
      </c>
      <c r="W26" s="99" t="s">
        <v>148</v>
      </c>
      <c r="X26" s="99" t="s">
        <v>148</v>
      </c>
      <c r="Y26" s="62">
        <v>1</v>
      </c>
      <c r="Z26" s="62">
        <v>1</v>
      </c>
      <c r="AA26" s="62">
        <v>1</v>
      </c>
      <c r="AB26" s="62">
        <v>1</v>
      </c>
      <c r="AC26" s="62">
        <v>1</v>
      </c>
      <c r="AD26" s="62">
        <v>1</v>
      </c>
      <c r="AE26" s="62">
        <v>1</v>
      </c>
      <c r="AF26" s="62">
        <v>1</v>
      </c>
      <c r="AG26" s="62">
        <v>1</v>
      </c>
      <c r="AH26" s="62">
        <v>1</v>
      </c>
      <c r="AI26" s="62">
        <v>1</v>
      </c>
      <c r="AJ26" s="99" t="s">
        <v>148</v>
      </c>
      <c r="AK26" s="62">
        <v>2</v>
      </c>
      <c r="AL26" s="62">
        <v>2</v>
      </c>
      <c r="AM26" s="62">
        <v>2</v>
      </c>
      <c r="AN26" s="62">
        <v>2</v>
      </c>
      <c r="AO26" s="62">
        <v>2</v>
      </c>
      <c r="AP26" s="62">
        <v>2</v>
      </c>
      <c r="AQ26" s="62">
        <v>2</v>
      </c>
      <c r="AR26" s="62">
        <v>2</v>
      </c>
      <c r="AS26" s="62">
        <v>2</v>
      </c>
      <c r="AT26" s="62">
        <v>2</v>
      </c>
      <c r="AU26" s="62">
        <v>2</v>
      </c>
      <c r="AV26" s="98" t="s">
        <v>146</v>
      </c>
      <c r="AW26" s="98" t="s">
        <v>146</v>
      </c>
      <c r="AX26" s="99" t="s">
        <v>148</v>
      </c>
      <c r="AY26" s="99" t="s">
        <v>148</v>
      </c>
      <c r="AZ26" s="99" t="s">
        <v>148</v>
      </c>
      <c r="BA26" s="99" t="s">
        <v>148</v>
      </c>
      <c r="BB26" s="99" t="s">
        <v>148</v>
      </c>
      <c r="BC26" s="99" t="s">
        <v>148</v>
      </c>
      <c r="BD26" s="99" t="s">
        <v>148</v>
      </c>
      <c r="BE26" s="99" t="s">
        <v>148</v>
      </c>
      <c r="BF26" s="62">
        <f t="shared" si="5"/>
        <v>33</v>
      </c>
      <c r="BG26" s="62">
        <f t="shared" si="6"/>
        <v>58</v>
      </c>
    </row>
    <row r="27" spans="1:59" ht="29.25" customHeight="1">
      <c r="A27" s="196"/>
      <c r="B27" s="43" t="s">
        <v>126</v>
      </c>
      <c r="C27" s="46" t="s">
        <v>63</v>
      </c>
      <c r="D27" s="31" t="s">
        <v>19</v>
      </c>
      <c r="E27" s="32">
        <f t="shared" si="7"/>
        <v>51</v>
      </c>
      <c r="F27" s="32">
        <v>3</v>
      </c>
      <c r="G27" s="32">
        <v>3</v>
      </c>
      <c r="H27" s="32">
        <v>3</v>
      </c>
      <c r="I27" s="32">
        <v>3</v>
      </c>
      <c r="J27" s="32">
        <v>3</v>
      </c>
      <c r="K27" s="32">
        <v>3</v>
      </c>
      <c r="L27" s="32">
        <v>3</v>
      </c>
      <c r="M27" s="32">
        <v>3</v>
      </c>
      <c r="N27" s="32">
        <v>3</v>
      </c>
      <c r="O27" s="32">
        <v>3</v>
      </c>
      <c r="P27" s="32">
        <v>3</v>
      </c>
      <c r="Q27" s="32">
        <v>3</v>
      </c>
      <c r="R27" s="32">
        <v>3</v>
      </c>
      <c r="S27" s="32">
        <v>3</v>
      </c>
      <c r="T27" s="32">
        <v>3</v>
      </c>
      <c r="U27" s="32">
        <v>3</v>
      </c>
      <c r="V27" s="32">
        <v>3</v>
      </c>
      <c r="W27" s="99" t="s">
        <v>148</v>
      </c>
      <c r="X27" s="99" t="s">
        <v>148</v>
      </c>
      <c r="Y27" s="32">
        <v>1</v>
      </c>
      <c r="Z27" s="32">
        <v>1</v>
      </c>
      <c r="AA27" s="32">
        <v>1</v>
      </c>
      <c r="AB27" s="32">
        <v>1</v>
      </c>
      <c r="AC27" s="32">
        <v>1</v>
      </c>
      <c r="AD27" s="32">
        <v>1</v>
      </c>
      <c r="AE27" s="32">
        <v>1</v>
      </c>
      <c r="AF27" s="32">
        <v>1</v>
      </c>
      <c r="AG27" s="32">
        <v>1</v>
      </c>
      <c r="AH27" s="32">
        <v>1</v>
      </c>
      <c r="AI27" s="32">
        <v>1</v>
      </c>
      <c r="AJ27" s="99" t="s">
        <v>148</v>
      </c>
      <c r="AK27" s="32">
        <v>1</v>
      </c>
      <c r="AL27" s="32">
        <v>1</v>
      </c>
      <c r="AM27" s="32">
        <v>1</v>
      </c>
      <c r="AN27" s="32">
        <v>1</v>
      </c>
      <c r="AO27" s="32">
        <v>1</v>
      </c>
      <c r="AP27" s="32">
        <v>1</v>
      </c>
      <c r="AQ27" s="32">
        <v>1</v>
      </c>
      <c r="AR27" s="32">
        <v>1</v>
      </c>
      <c r="AS27" s="32">
        <v>1</v>
      </c>
      <c r="AT27" s="32">
        <v>1</v>
      </c>
      <c r="AU27" s="32">
        <v>1</v>
      </c>
      <c r="AV27" s="98" t="s">
        <v>146</v>
      </c>
      <c r="AW27" s="98" t="s">
        <v>146</v>
      </c>
      <c r="AX27" s="99" t="s">
        <v>148</v>
      </c>
      <c r="AY27" s="99" t="s">
        <v>148</v>
      </c>
      <c r="AZ27" s="99" t="s">
        <v>148</v>
      </c>
      <c r="BA27" s="99" t="s">
        <v>148</v>
      </c>
      <c r="BB27" s="99" t="s">
        <v>148</v>
      </c>
      <c r="BC27" s="99" t="s">
        <v>148</v>
      </c>
      <c r="BD27" s="99" t="s">
        <v>148</v>
      </c>
      <c r="BE27" s="99" t="s">
        <v>148</v>
      </c>
      <c r="BF27" s="32">
        <f t="shared" si="5"/>
        <v>22</v>
      </c>
      <c r="BG27" s="32">
        <f t="shared" si="6"/>
        <v>73</v>
      </c>
    </row>
    <row r="28" spans="1:59" ht="12" customHeight="1">
      <c r="A28" s="196"/>
      <c r="B28" s="72"/>
      <c r="C28" s="73"/>
      <c r="D28" s="64" t="s">
        <v>39</v>
      </c>
      <c r="E28" s="62">
        <f t="shared" si="7"/>
        <v>25</v>
      </c>
      <c r="F28" s="62">
        <v>1</v>
      </c>
      <c r="G28" s="62">
        <v>1</v>
      </c>
      <c r="H28" s="62">
        <v>1</v>
      </c>
      <c r="I28" s="62">
        <v>1</v>
      </c>
      <c r="J28" s="62">
        <v>1</v>
      </c>
      <c r="K28" s="62">
        <v>1</v>
      </c>
      <c r="L28" s="62">
        <v>1</v>
      </c>
      <c r="M28" s="62">
        <v>1</v>
      </c>
      <c r="N28" s="62">
        <v>1</v>
      </c>
      <c r="O28" s="62">
        <v>2</v>
      </c>
      <c r="P28" s="62">
        <v>2</v>
      </c>
      <c r="Q28" s="62">
        <v>2</v>
      </c>
      <c r="R28" s="62">
        <v>2</v>
      </c>
      <c r="S28" s="62">
        <v>2</v>
      </c>
      <c r="T28" s="62">
        <v>2</v>
      </c>
      <c r="U28" s="62">
        <v>2</v>
      </c>
      <c r="V28" s="62">
        <v>2</v>
      </c>
      <c r="W28" s="99" t="s">
        <v>148</v>
      </c>
      <c r="X28" s="99" t="s">
        <v>148</v>
      </c>
      <c r="Y28" s="62">
        <v>1</v>
      </c>
      <c r="Z28" s="62">
        <v>1</v>
      </c>
      <c r="AA28" s="62">
        <v>1</v>
      </c>
      <c r="AB28" s="62">
        <v>1</v>
      </c>
      <c r="AC28" s="62">
        <v>1</v>
      </c>
      <c r="AD28" s="62">
        <v>1</v>
      </c>
      <c r="AE28" s="62">
        <v>1</v>
      </c>
      <c r="AF28" s="62">
        <v>1</v>
      </c>
      <c r="AG28" s="62">
        <v>1</v>
      </c>
      <c r="AH28" s="62">
        <v>1</v>
      </c>
      <c r="AI28" s="62">
        <v>1</v>
      </c>
      <c r="AJ28" s="99" t="s">
        <v>148</v>
      </c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98" t="s">
        <v>146</v>
      </c>
      <c r="AW28" s="98" t="s">
        <v>146</v>
      </c>
      <c r="AX28" s="99" t="s">
        <v>148</v>
      </c>
      <c r="AY28" s="99" t="s">
        <v>148</v>
      </c>
      <c r="AZ28" s="99" t="s">
        <v>148</v>
      </c>
      <c r="BA28" s="99" t="s">
        <v>148</v>
      </c>
      <c r="BB28" s="99" t="s">
        <v>148</v>
      </c>
      <c r="BC28" s="99" t="s">
        <v>148</v>
      </c>
      <c r="BD28" s="99" t="s">
        <v>148</v>
      </c>
      <c r="BE28" s="99" t="s">
        <v>148</v>
      </c>
      <c r="BF28" s="62">
        <f t="shared" si="5"/>
        <v>11</v>
      </c>
      <c r="BG28" s="62">
        <f t="shared" si="6"/>
        <v>36</v>
      </c>
    </row>
    <row r="29" spans="1:59" ht="28.5" customHeight="1">
      <c r="A29" s="196"/>
      <c r="B29" s="43" t="s">
        <v>127</v>
      </c>
      <c r="C29" s="46" t="s">
        <v>186</v>
      </c>
      <c r="D29" s="31" t="s">
        <v>19</v>
      </c>
      <c r="E29" s="32">
        <f>SUM(F29:V29)</f>
        <v>17</v>
      </c>
      <c r="F29" s="32">
        <v>1</v>
      </c>
      <c r="G29" s="32">
        <v>1</v>
      </c>
      <c r="H29" s="32">
        <v>1</v>
      </c>
      <c r="I29" s="32">
        <v>1</v>
      </c>
      <c r="J29" s="32">
        <v>1</v>
      </c>
      <c r="K29" s="32">
        <v>1</v>
      </c>
      <c r="L29" s="32">
        <v>1</v>
      </c>
      <c r="M29" s="32">
        <v>1</v>
      </c>
      <c r="N29" s="32">
        <v>1</v>
      </c>
      <c r="O29" s="32">
        <v>1</v>
      </c>
      <c r="P29" s="32">
        <v>1</v>
      </c>
      <c r="Q29" s="32">
        <v>1</v>
      </c>
      <c r="R29" s="32">
        <v>1</v>
      </c>
      <c r="S29" s="32">
        <v>1</v>
      </c>
      <c r="T29" s="32">
        <v>1</v>
      </c>
      <c r="U29" s="32">
        <v>1</v>
      </c>
      <c r="V29" s="32">
        <v>1</v>
      </c>
      <c r="W29" s="99" t="s">
        <v>148</v>
      </c>
      <c r="X29" s="99" t="s">
        <v>148</v>
      </c>
      <c r="Y29" s="32">
        <v>1</v>
      </c>
      <c r="Z29" s="32">
        <v>1</v>
      </c>
      <c r="AA29" s="32">
        <v>1</v>
      </c>
      <c r="AB29" s="32">
        <v>1</v>
      </c>
      <c r="AC29" s="32">
        <v>1</v>
      </c>
      <c r="AD29" s="32">
        <v>1</v>
      </c>
      <c r="AE29" s="32">
        <v>1</v>
      </c>
      <c r="AF29" s="32">
        <v>1</v>
      </c>
      <c r="AG29" s="32">
        <v>1</v>
      </c>
      <c r="AH29" s="32">
        <v>1</v>
      </c>
      <c r="AI29" s="32">
        <v>1</v>
      </c>
      <c r="AJ29" s="99" t="s">
        <v>148</v>
      </c>
      <c r="AK29" s="32">
        <v>1</v>
      </c>
      <c r="AL29" s="32">
        <v>1</v>
      </c>
      <c r="AM29" s="32">
        <v>1</v>
      </c>
      <c r="AN29" s="32">
        <v>1</v>
      </c>
      <c r="AO29" s="32">
        <v>1</v>
      </c>
      <c r="AP29" s="32">
        <v>1</v>
      </c>
      <c r="AQ29" s="32">
        <v>1</v>
      </c>
      <c r="AR29" s="32">
        <v>1</v>
      </c>
      <c r="AS29" s="32">
        <v>1</v>
      </c>
      <c r="AT29" s="32">
        <v>1</v>
      </c>
      <c r="AU29" s="32">
        <v>1</v>
      </c>
      <c r="AV29" s="98" t="s">
        <v>146</v>
      </c>
      <c r="AW29" s="98" t="s">
        <v>146</v>
      </c>
      <c r="AX29" s="99" t="s">
        <v>148</v>
      </c>
      <c r="AY29" s="99" t="s">
        <v>148</v>
      </c>
      <c r="AZ29" s="99" t="s">
        <v>148</v>
      </c>
      <c r="BA29" s="99" t="s">
        <v>148</v>
      </c>
      <c r="BB29" s="99" t="s">
        <v>148</v>
      </c>
      <c r="BC29" s="99" t="s">
        <v>148</v>
      </c>
      <c r="BD29" s="99" t="s">
        <v>148</v>
      </c>
      <c r="BE29" s="99" t="s">
        <v>148</v>
      </c>
      <c r="BF29" s="32">
        <f>SUM(Y29:AU29)</f>
        <v>22</v>
      </c>
      <c r="BG29" s="32">
        <f>BF29+E29</f>
        <v>39</v>
      </c>
    </row>
    <row r="30" spans="1:59" ht="12" customHeight="1">
      <c r="A30" s="196"/>
      <c r="B30" s="72"/>
      <c r="C30" s="73"/>
      <c r="D30" s="64" t="s">
        <v>39</v>
      </c>
      <c r="E30" s="62">
        <f>SUM(F30:V30)</f>
        <v>9</v>
      </c>
      <c r="F30" s="62">
        <v>1</v>
      </c>
      <c r="G30" s="62">
        <v>1</v>
      </c>
      <c r="H30" s="62">
        <v>1</v>
      </c>
      <c r="I30" s="62">
        <v>0</v>
      </c>
      <c r="J30" s="62">
        <v>1</v>
      </c>
      <c r="K30" s="62">
        <v>0</v>
      </c>
      <c r="L30" s="62">
        <v>1</v>
      </c>
      <c r="M30" s="62">
        <v>0</v>
      </c>
      <c r="N30" s="62">
        <v>1</v>
      </c>
      <c r="O30" s="62">
        <v>0</v>
      </c>
      <c r="P30" s="62">
        <v>1</v>
      </c>
      <c r="Q30" s="62">
        <v>1</v>
      </c>
      <c r="R30" s="62">
        <v>0</v>
      </c>
      <c r="S30" s="62">
        <v>0</v>
      </c>
      <c r="T30" s="62">
        <v>1</v>
      </c>
      <c r="U30" s="62">
        <v>0</v>
      </c>
      <c r="V30" s="62">
        <v>0</v>
      </c>
      <c r="W30" s="99" t="s">
        <v>148</v>
      </c>
      <c r="X30" s="99" t="s">
        <v>148</v>
      </c>
      <c r="Y30" s="62">
        <v>0</v>
      </c>
      <c r="Z30" s="62">
        <v>0</v>
      </c>
      <c r="AA30" s="62">
        <v>1</v>
      </c>
      <c r="AB30" s="62">
        <v>1</v>
      </c>
      <c r="AC30" s="62">
        <v>1</v>
      </c>
      <c r="AD30" s="62">
        <v>1</v>
      </c>
      <c r="AE30" s="62">
        <v>1</v>
      </c>
      <c r="AF30" s="62">
        <v>1</v>
      </c>
      <c r="AG30" s="62">
        <v>1</v>
      </c>
      <c r="AH30" s="62">
        <v>1</v>
      </c>
      <c r="AI30" s="62">
        <v>1</v>
      </c>
      <c r="AJ30" s="99" t="s">
        <v>148</v>
      </c>
      <c r="AK30" s="62">
        <v>1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1</v>
      </c>
      <c r="AV30" s="98" t="s">
        <v>146</v>
      </c>
      <c r="AW30" s="98" t="s">
        <v>146</v>
      </c>
      <c r="AX30" s="99" t="s">
        <v>148</v>
      </c>
      <c r="AY30" s="99" t="s">
        <v>148</v>
      </c>
      <c r="AZ30" s="99" t="s">
        <v>148</v>
      </c>
      <c r="BA30" s="99" t="s">
        <v>148</v>
      </c>
      <c r="BB30" s="99" t="s">
        <v>148</v>
      </c>
      <c r="BC30" s="99" t="s">
        <v>148</v>
      </c>
      <c r="BD30" s="99" t="s">
        <v>148</v>
      </c>
      <c r="BE30" s="99" t="s">
        <v>148</v>
      </c>
      <c r="BF30" s="62">
        <f>SUM(Y30:AU30)</f>
        <v>11</v>
      </c>
      <c r="BG30" s="62">
        <f>BF30+E30</f>
        <v>20</v>
      </c>
    </row>
    <row r="31" spans="1:59" s="4" customFormat="1" ht="38.25" customHeight="1">
      <c r="A31" s="196"/>
      <c r="B31" s="106" t="s">
        <v>170</v>
      </c>
      <c r="C31" s="138" t="s">
        <v>169</v>
      </c>
      <c r="D31" s="79" t="s">
        <v>19</v>
      </c>
      <c r="E31" s="57">
        <f>E33+E35+E37+E39</f>
        <v>235</v>
      </c>
      <c r="F31" s="57">
        <f>F33+F35+F37+F39</f>
        <v>14</v>
      </c>
      <c r="G31" s="57">
        <f aca="true" t="shared" si="8" ref="G31:V32">G33+G35+G37+G39</f>
        <v>14</v>
      </c>
      <c r="H31" s="57">
        <f t="shared" si="8"/>
        <v>14</v>
      </c>
      <c r="I31" s="57">
        <f t="shared" si="8"/>
        <v>13</v>
      </c>
      <c r="J31" s="57">
        <f t="shared" si="8"/>
        <v>13</v>
      </c>
      <c r="K31" s="57">
        <f t="shared" si="8"/>
        <v>14</v>
      </c>
      <c r="L31" s="57">
        <f t="shared" si="8"/>
        <v>14</v>
      </c>
      <c r="M31" s="57">
        <f t="shared" si="8"/>
        <v>13</v>
      </c>
      <c r="N31" s="57">
        <f t="shared" si="8"/>
        <v>14</v>
      </c>
      <c r="O31" s="57">
        <f t="shared" si="8"/>
        <v>14</v>
      </c>
      <c r="P31" s="57">
        <f t="shared" si="8"/>
        <v>14</v>
      </c>
      <c r="Q31" s="57">
        <f t="shared" si="8"/>
        <v>14</v>
      </c>
      <c r="R31" s="57">
        <f t="shared" si="8"/>
        <v>14</v>
      </c>
      <c r="S31" s="57">
        <f t="shared" si="8"/>
        <v>14</v>
      </c>
      <c r="T31" s="57">
        <f t="shared" si="8"/>
        <v>14</v>
      </c>
      <c r="U31" s="57">
        <f t="shared" si="8"/>
        <v>14</v>
      </c>
      <c r="V31" s="57">
        <f t="shared" si="8"/>
        <v>14</v>
      </c>
      <c r="W31" s="99" t="s">
        <v>148</v>
      </c>
      <c r="X31" s="99" t="s">
        <v>148</v>
      </c>
      <c r="Y31" s="57">
        <f>Y33+Y35+Y37+Y39</f>
        <v>13</v>
      </c>
      <c r="Z31" s="57">
        <f aca="true" t="shared" si="9" ref="Z31:AI32">Z33+Z35+Z37+Z39</f>
        <v>13</v>
      </c>
      <c r="AA31" s="57">
        <f t="shared" si="9"/>
        <v>12</v>
      </c>
      <c r="AB31" s="57">
        <f t="shared" si="9"/>
        <v>12</v>
      </c>
      <c r="AC31" s="57">
        <f t="shared" si="9"/>
        <v>12</v>
      </c>
      <c r="AD31" s="57">
        <f t="shared" si="9"/>
        <v>13</v>
      </c>
      <c r="AE31" s="57">
        <f t="shared" si="9"/>
        <v>13</v>
      </c>
      <c r="AF31" s="57">
        <f t="shared" si="9"/>
        <v>13</v>
      </c>
      <c r="AG31" s="57">
        <f t="shared" si="9"/>
        <v>13</v>
      </c>
      <c r="AH31" s="57">
        <f t="shared" si="9"/>
        <v>13</v>
      </c>
      <c r="AI31" s="57">
        <f t="shared" si="9"/>
        <v>12</v>
      </c>
      <c r="AJ31" s="99" t="s">
        <v>148</v>
      </c>
      <c r="AK31" s="57">
        <f>AK33+AK35+AK37+AK39</f>
        <v>12</v>
      </c>
      <c r="AL31" s="57">
        <f aca="true" t="shared" si="10" ref="AL31:AU31">AL33+AL35+AL37+AL39</f>
        <v>12</v>
      </c>
      <c r="AM31" s="57">
        <f t="shared" si="10"/>
        <v>13</v>
      </c>
      <c r="AN31" s="57">
        <f t="shared" si="10"/>
        <v>14</v>
      </c>
      <c r="AO31" s="57">
        <f t="shared" si="10"/>
        <v>14</v>
      </c>
      <c r="AP31" s="57">
        <f t="shared" si="10"/>
        <v>14</v>
      </c>
      <c r="AQ31" s="57">
        <f t="shared" si="10"/>
        <v>14</v>
      </c>
      <c r="AR31" s="57">
        <f t="shared" si="10"/>
        <v>14</v>
      </c>
      <c r="AS31" s="57">
        <f t="shared" si="10"/>
        <v>14</v>
      </c>
      <c r="AT31" s="57">
        <f t="shared" si="10"/>
        <v>14</v>
      </c>
      <c r="AU31" s="57">
        <f t="shared" si="10"/>
        <v>14</v>
      </c>
      <c r="AV31" s="98" t="s">
        <v>146</v>
      </c>
      <c r="AW31" s="98" t="s">
        <v>146</v>
      </c>
      <c r="AX31" s="99" t="s">
        <v>148</v>
      </c>
      <c r="AY31" s="99" t="s">
        <v>148</v>
      </c>
      <c r="AZ31" s="99" t="s">
        <v>148</v>
      </c>
      <c r="BA31" s="99" t="s">
        <v>148</v>
      </c>
      <c r="BB31" s="99" t="s">
        <v>148</v>
      </c>
      <c r="BC31" s="99" t="s">
        <v>148</v>
      </c>
      <c r="BD31" s="99" t="s">
        <v>148</v>
      </c>
      <c r="BE31" s="99" t="s">
        <v>148</v>
      </c>
      <c r="BF31" s="57">
        <f t="shared" si="5"/>
        <v>288</v>
      </c>
      <c r="BG31" s="57">
        <f t="shared" si="6"/>
        <v>523</v>
      </c>
    </row>
    <row r="32" spans="1:59" s="4" customFormat="1" ht="12" customHeight="1">
      <c r="A32" s="196"/>
      <c r="B32" s="137"/>
      <c r="C32" s="138"/>
      <c r="D32" s="79" t="s">
        <v>39</v>
      </c>
      <c r="E32" s="57">
        <f>E34+E36+E38+E40</f>
        <v>76</v>
      </c>
      <c r="F32" s="57">
        <f>F34+F36+F38+F40</f>
        <v>5</v>
      </c>
      <c r="G32" s="57">
        <f t="shared" si="8"/>
        <v>4</v>
      </c>
      <c r="H32" s="57">
        <f t="shared" si="8"/>
        <v>4</v>
      </c>
      <c r="I32" s="57">
        <f t="shared" si="8"/>
        <v>6</v>
      </c>
      <c r="J32" s="57">
        <f t="shared" si="8"/>
        <v>4</v>
      </c>
      <c r="K32" s="57">
        <f t="shared" si="8"/>
        <v>4</v>
      </c>
      <c r="L32" s="57">
        <f t="shared" si="8"/>
        <v>4</v>
      </c>
      <c r="M32" s="57">
        <f t="shared" si="8"/>
        <v>5</v>
      </c>
      <c r="N32" s="57">
        <f t="shared" si="8"/>
        <v>6</v>
      </c>
      <c r="O32" s="57">
        <f t="shared" si="8"/>
        <v>5</v>
      </c>
      <c r="P32" s="57">
        <f t="shared" si="8"/>
        <v>5</v>
      </c>
      <c r="Q32" s="57">
        <f t="shared" si="8"/>
        <v>4</v>
      </c>
      <c r="R32" s="57">
        <f t="shared" si="8"/>
        <v>4</v>
      </c>
      <c r="S32" s="57">
        <f t="shared" si="8"/>
        <v>4</v>
      </c>
      <c r="T32" s="57">
        <f t="shared" si="8"/>
        <v>4</v>
      </c>
      <c r="U32" s="57">
        <f t="shared" si="8"/>
        <v>4</v>
      </c>
      <c r="V32" s="57">
        <f t="shared" si="8"/>
        <v>4</v>
      </c>
      <c r="W32" s="99" t="s">
        <v>148</v>
      </c>
      <c r="X32" s="99" t="s">
        <v>148</v>
      </c>
      <c r="Y32" s="57">
        <f>Y34+Y36+Y38+Y40</f>
        <v>5</v>
      </c>
      <c r="Z32" s="57">
        <f t="shared" si="9"/>
        <v>6</v>
      </c>
      <c r="AA32" s="57">
        <f t="shared" si="9"/>
        <v>4</v>
      </c>
      <c r="AB32" s="57">
        <f t="shared" si="9"/>
        <v>5</v>
      </c>
      <c r="AC32" s="57">
        <f t="shared" si="9"/>
        <v>4</v>
      </c>
      <c r="AD32" s="57">
        <f t="shared" si="9"/>
        <v>5</v>
      </c>
      <c r="AE32" s="57">
        <f t="shared" si="9"/>
        <v>4</v>
      </c>
      <c r="AF32" s="57">
        <f t="shared" si="9"/>
        <v>5</v>
      </c>
      <c r="AG32" s="57">
        <f t="shared" si="9"/>
        <v>3</v>
      </c>
      <c r="AH32" s="57">
        <f t="shared" si="9"/>
        <v>3</v>
      </c>
      <c r="AI32" s="57">
        <f t="shared" si="9"/>
        <v>3</v>
      </c>
      <c r="AJ32" s="99" t="s">
        <v>148</v>
      </c>
      <c r="AK32" s="57">
        <f>AK34+AK36+AK38+AK40</f>
        <v>4</v>
      </c>
      <c r="AL32" s="57">
        <f aca="true" t="shared" si="11" ref="AL32:AU32">AL34+AL36+AL38+AL40</f>
        <v>5</v>
      </c>
      <c r="AM32" s="57">
        <f t="shared" si="11"/>
        <v>6</v>
      </c>
      <c r="AN32" s="57">
        <f t="shared" si="11"/>
        <v>6</v>
      </c>
      <c r="AO32" s="57">
        <f t="shared" si="11"/>
        <v>6</v>
      </c>
      <c r="AP32" s="57">
        <f t="shared" si="11"/>
        <v>6</v>
      </c>
      <c r="AQ32" s="57">
        <f t="shared" si="11"/>
        <v>6</v>
      </c>
      <c r="AR32" s="57">
        <f t="shared" si="11"/>
        <v>6</v>
      </c>
      <c r="AS32" s="57">
        <f t="shared" si="11"/>
        <v>6</v>
      </c>
      <c r="AT32" s="57">
        <f t="shared" si="11"/>
        <v>6</v>
      </c>
      <c r="AU32" s="57">
        <f t="shared" si="11"/>
        <v>5</v>
      </c>
      <c r="AV32" s="98" t="s">
        <v>146</v>
      </c>
      <c r="AW32" s="98" t="s">
        <v>146</v>
      </c>
      <c r="AX32" s="99" t="s">
        <v>148</v>
      </c>
      <c r="AY32" s="99" t="s">
        <v>148</v>
      </c>
      <c r="AZ32" s="99" t="s">
        <v>148</v>
      </c>
      <c r="BA32" s="99" t="s">
        <v>148</v>
      </c>
      <c r="BB32" s="99" t="s">
        <v>148</v>
      </c>
      <c r="BC32" s="99" t="s">
        <v>148</v>
      </c>
      <c r="BD32" s="99" t="s">
        <v>148</v>
      </c>
      <c r="BE32" s="99" t="s">
        <v>148</v>
      </c>
      <c r="BF32" s="57">
        <f t="shared" si="5"/>
        <v>109</v>
      </c>
      <c r="BG32" s="57">
        <f t="shared" si="6"/>
        <v>185</v>
      </c>
    </row>
    <row r="33" spans="1:59" ht="19.5" customHeight="1">
      <c r="A33" s="196"/>
      <c r="B33" s="43" t="s">
        <v>129</v>
      </c>
      <c r="C33" s="43" t="s">
        <v>128</v>
      </c>
      <c r="D33" s="31" t="s">
        <v>19</v>
      </c>
      <c r="E33" s="32">
        <f t="shared" si="7"/>
        <v>74</v>
      </c>
      <c r="F33" s="32">
        <v>4</v>
      </c>
      <c r="G33" s="32">
        <v>4</v>
      </c>
      <c r="H33" s="32">
        <v>4</v>
      </c>
      <c r="I33" s="32">
        <v>3</v>
      </c>
      <c r="J33" s="32">
        <v>3</v>
      </c>
      <c r="K33" s="32">
        <v>3</v>
      </c>
      <c r="L33" s="32">
        <v>4</v>
      </c>
      <c r="M33" s="32">
        <v>4</v>
      </c>
      <c r="N33" s="32">
        <v>5</v>
      </c>
      <c r="O33" s="32">
        <v>5</v>
      </c>
      <c r="P33" s="32">
        <v>5</v>
      </c>
      <c r="Q33" s="32">
        <v>5</v>
      </c>
      <c r="R33" s="32">
        <v>5</v>
      </c>
      <c r="S33" s="32">
        <v>5</v>
      </c>
      <c r="T33" s="32">
        <v>5</v>
      </c>
      <c r="U33" s="32">
        <v>5</v>
      </c>
      <c r="V33" s="32">
        <v>5</v>
      </c>
      <c r="W33" s="99" t="s">
        <v>148</v>
      </c>
      <c r="X33" s="99" t="s">
        <v>148</v>
      </c>
      <c r="Y33" s="32">
        <v>3</v>
      </c>
      <c r="Z33" s="32">
        <v>3</v>
      </c>
      <c r="AA33" s="32">
        <v>3</v>
      </c>
      <c r="AB33" s="32">
        <v>3</v>
      </c>
      <c r="AC33" s="32">
        <v>3</v>
      </c>
      <c r="AD33" s="32">
        <v>3</v>
      </c>
      <c r="AE33" s="32">
        <v>3</v>
      </c>
      <c r="AF33" s="32">
        <v>3</v>
      </c>
      <c r="AG33" s="32">
        <v>3</v>
      </c>
      <c r="AH33" s="32">
        <v>3</v>
      </c>
      <c r="AI33" s="32">
        <v>3</v>
      </c>
      <c r="AJ33" s="99" t="s">
        <v>148</v>
      </c>
      <c r="AK33" s="32">
        <v>3</v>
      </c>
      <c r="AL33" s="32">
        <v>3</v>
      </c>
      <c r="AM33" s="32">
        <v>3</v>
      </c>
      <c r="AN33" s="32">
        <v>3</v>
      </c>
      <c r="AO33" s="32">
        <v>3</v>
      </c>
      <c r="AP33" s="32">
        <v>3</v>
      </c>
      <c r="AQ33" s="32">
        <v>3</v>
      </c>
      <c r="AR33" s="32">
        <v>3</v>
      </c>
      <c r="AS33" s="32">
        <v>3</v>
      </c>
      <c r="AT33" s="32">
        <v>3</v>
      </c>
      <c r="AU33" s="32">
        <v>3</v>
      </c>
      <c r="AV33" s="98" t="s">
        <v>146</v>
      </c>
      <c r="AW33" s="98" t="s">
        <v>146</v>
      </c>
      <c r="AX33" s="99" t="s">
        <v>148</v>
      </c>
      <c r="AY33" s="99" t="s">
        <v>148</v>
      </c>
      <c r="AZ33" s="99" t="s">
        <v>148</v>
      </c>
      <c r="BA33" s="99" t="s">
        <v>148</v>
      </c>
      <c r="BB33" s="99" t="s">
        <v>148</v>
      </c>
      <c r="BC33" s="99" t="s">
        <v>148</v>
      </c>
      <c r="BD33" s="99" t="s">
        <v>148</v>
      </c>
      <c r="BE33" s="99" t="s">
        <v>148</v>
      </c>
      <c r="BF33" s="32">
        <f t="shared" si="5"/>
        <v>66</v>
      </c>
      <c r="BG33" s="32">
        <f t="shared" si="6"/>
        <v>140</v>
      </c>
    </row>
    <row r="34" spans="1:59" ht="12" customHeight="1">
      <c r="A34" s="196"/>
      <c r="B34" s="72"/>
      <c r="C34" s="73"/>
      <c r="D34" s="64" t="s">
        <v>39</v>
      </c>
      <c r="E34" s="62">
        <f t="shared" si="7"/>
        <v>17</v>
      </c>
      <c r="F34" s="62">
        <v>1</v>
      </c>
      <c r="G34" s="62">
        <v>1</v>
      </c>
      <c r="H34" s="62">
        <v>1</v>
      </c>
      <c r="I34" s="62">
        <v>1</v>
      </c>
      <c r="J34" s="62">
        <v>1</v>
      </c>
      <c r="K34" s="62">
        <v>1</v>
      </c>
      <c r="L34" s="62">
        <v>1</v>
      </c>
      <c r="M34" s="62">
        <v>1</v>
      </c>
      <c r="N34" s="62">
        <v>1</v>
      </c>
      <c r="O34" s="62">
        <v>1</v>
      </c>
      <c r="P34" s="62">
        <v>1</v>
      </c>
      <c r="Q34" s="62">
        <v>1</v>
      </c>
      <c r="R34" s="62">
        <v>1</v>
      </c>
      <c r="S34" s="62">
        <v>1</v>
      </c>
      <c r="T34" s="62">
        <v>1</v>
      </c>
      <c r="U34" s="62">
        <v>1</v>
      </c>
      <c r="V34" s="62">
        <v>1</v>
      </c>
      <c r="W34" s="99" t="s">
        <v>148</v>
      </c>
      <c r="X34" s="99" t="s">
        <v>148</v>
      </c>
      <c r="Y34" s="62">
        <v>1</v>
      </c>
      <c r="Z34" s="62">
        <v>1</v>
      </c>
      <c r="AA34" s="62">
        <v>1</v>
      </c>
      <c r="AB34" s="62">
        <v>1</v>
      </c>
      <c r="AC34" s="62">
        <v>1</v>
      </c>
      <c r="AD34" s="62">
        <v>1</v>
      </c>
      <c r="AE34" s="62">
        <v>1</v>
      </c>
      <c r="AF34" s="62">
        <v>1</v>
      </c>
      <c r="AG34" s="62">
        <v>1</v>
      </c>
      <c r="AH34" s="62">
        <v>1</v>
      </c>
      <c r="AI34" s="62">
        <v>1</v>
      </c>
      <c r="AJ34" s="99" t="s">
        <v>148</v>
      </c>
      <c r="AK34" s="62">
        <v>2</v>
      </c>
      <c r="AL34" s="62">
        <v>2</v>
      </c>
      <c r="AM34" s="62">
        <v>2</v>
      </c>
      <c r="AN34" s="62">
        <v>2</v>
      </c>
      <c r="AO34" s="62">
        <v>2</v>
      </c>
      <c r="AP34" s="62">
        <v>2</v>
      </c>
      <c r="AQ34" s="62">
        <v>2</v>
      </c>
      <c r="AR34" s="62">
        <v>2</v>
      </c>
      <c r="AS34" s="62">
        <v>2</v>
      </c>
      <c r="AT34" s="62">
        <v>2</v>
      </c>
      <c r="AU34" s="62">
        <v>2</v>
      </c>
      <c r="AV34" s="98" t="s">
        <v>146</v>
      </c>
      <c r="AW34" s="98" t="s">
        <v>146</v>
      </c>
      <c r="AX34" s="99" t="s">
        <v>148</v>
      </c>
      <c r="AY34" s="99" t="s">
        <v>148</v>
      </c>
      <c r="AZ34" s="99" t="s">
        <v>148</v>
      </c>
      <c r="BA34" s="99" t="s">
        <v>148</v>
      </c>
      <c r="BB34" s="99" t="s">
        <v>148</v>
      </c>
      <c r="BC34" s="99" t="s">
        <v>148</v>
      </c>
      <c r="BD34" s="99" t="s">
        <v>148</v>
      </c>
      <c r="BE34" s="99" t="s">
        <v>148</v>
      </c>
      <c r="BF34" s="62">
        <f t="shared" si="5"/>
        <v>33</v>
      </c>
      <c r="BG34" s="62">
        <f t="shared" si="6"/>
        <v>50</v>
      </c>
    </row>
    <row r="35" spans="1:59" ht="17.25" customHeight="1">
      <c r="A35" s="196"/>
      <c r="B35" s="43" t="s">
        <v>130</v>
      </c>
      <c r="C35" s="46" t="s">
        <v>198</v>
      </c>
      <c r="D35" s="31" t="s">
        <v>19</v>
      </c>
      <c r="E35" s="32">
        <f t="shared" si="7"/>
        <v>51</v>
      </c>
      <c r="F35" s="32">
        <v>3</v>
      </c>
      <c r="G35" s="32">
        <v>3</v>
      </c>
      <c r="H35" s="32">
        <v>3</v>
      </c>
      <c r="I35" s="32">
        <v>3</v>
      </c>
      <c r="J35" s="32">
        <v>3</v>
      </c>
      <c r="K35" s="32">
        <v>3</v>
      </c>
      <c r="L35" s="32">
        <v>3</v>
      </c>
      <c r="M35" s="32">
        <v>3</v>
      </c>
      <c r="N35" s="32">
        <v>3</v>
      </c>
      <c r="O35" s="32">
        <v>3</v>
      </c>
      <c r="P35" s="32">
        <v>3</v>
      </c>
      <c r="Q35" s="32">
        <v>3</v>
      </c>
      <c r="R35" s="32">
        <v>3</v>
      </c>
      <c r="S35" s="32">
        <v>3</v>
      </c>
      <c r="T35" s="32">
        <v>3</v>
      </c>
      <c r="U35" s="32">
        <v>3</v>
      </c>
      <c r="V35" s="32">
        <v>3</v>
      </c>
      <c r="W35" s="99" t="s">
        <v>148</v>
      </c>
      <c r="X35" s="99" t="s">
        <v>148</v>
      </c>
      <c r="Y35" s="32">
        <v>2</v>
      </c>
      <c r="Z35" s="32">
        <v>2</v>
      </c>
      <c r="AA35" s="32">
        <v>2</v>
      </c>
      <c r="AB35" s="32">
        <v>2</v>
      </c>
      <c r="AC35" s="32">
        <v>2</v>
      </c>
      <c r="AD35" s="32">
        <v>2</v>
      </c>
      <c r="AE35" s="32">
        <v>2</v>
      </c>
      <c r="AF35" s="32">
        <v>2</v>
      </c>
      <c r="AG35" s="32">
        <v>2</v>
      </c>
      <c r="AH35" s="32">
        <v>2</v>
      </c>
      <c r="AI35" s="32">
        <v>2</v>
      </c>
      <c r="AJ35" s="99" t="s">
        <v>148</v>
      </c>
      <c r="AK35" s="32">
        <v>2</v>
      </c>
      <c r="AL35" s="32">
        <v>2</v>
      </c>
      <c r="AM35" s="32">
        <v>2</v>
      </c>
      <c r="AN35" s="32">
        <v>2</v>
      </c>
      <c r="AO35" s="32">
        <v>2</v>
      </c>
      <c r="AP35" s="32">
        <v>2</v>
      </c>
      <c r="AQ35" s="32">
        <v>2</v>
      </c>
      <c r="AR35" s="32">
        <v>2</v>
      </c>
      <c r="AS35" s="32">
        <v>2</v>
      </c>
      <c r="AT35" s="32">
        <v>2</v>
      </c>
      <c r="AU35" s="32">
        <v>2</v>
      </c>
      <c r="AV35" s="98" t="s">
        <v>146</v>
      </c>
      <c r="AW35" s="98" t="s">
        <v>146</v>
      </c>
      <c r="AX35" s="99" t="s">
        <v>148</v>
      </c>
      <c r="AY35" s="99" t="s">
        <v>148</v>
      </c>
      <c r="AZ35" s="99" t="s">
        <v>148</v>
      </c>
      <c r="BA35" s="99" t="s">
        <v>148</v>
      </c>
      <c r="BB35" s="99" t="s">
        <v>148</v>
      </c>
      <c r="BC35" s="99" t="s">
        <v>148</v>
      </c>
      <c r="BD35" s="99" t="s">
        <v>148</v>
      </c>
      <c r="BE35" s="99" t="s">
        <v>148</v>
      </c>
      <c r="BF35" s="32">
        <f t="shared" si="5"/>
        <v>44</v>
      </c>
      <c r="BG35" s="32">
        <f t="shared" si="6"/>
        <v>95</v>
      </c>
    </row>
    <row r="36" spans="1:59" ht="12" customHeight="1">
      <c r="A36" s="196"/>
      <c r="B36" s="72"/>
      <c r="C36" s="73"/>
      <c r="D36" s="64" t="s">
        <v>39</v>
      </c>
      <c r="E36" s="62">
        <f t="shared" si="7"/>
        <v>17</v>
      </c>
      <c r="F36" s="62">
        <v>1</v>
      </c>
      <c r="G36" s="62">
        <v>1</v>
      </c>
      <c r="H36" s="62">
        <v>1</v>
      </c>
      <c r="I36" s="62">
        <v>1</v>
      </c>
      <c r="J36" s="62">
        <v>1</v>
      </c>
      <c r="K36" s="62">
        <v>1</v>
      </c>
      <c r="L36" s="62">
        <v>1</v>
      </c>
      <c r="M36" s="62">
        <v>1</v>
      </c>
      <c r="N36" s="62">
        <v>1</v>
      </c>
      <c r="O36" s="62">
        <v>1</v>
      </c>
      <c r="P36" s="62">
        <v>1</v>
      </c>
      <c r="Q36" s="62">
        <v>1</v>
      </c>
      <c r="R36" s="62">
        <v>1</v>
      </c>
      <c r="S36" s="62">
        <v>1</v>
      </c>
      <c r="T36" s="62">
        <v>1</v>
      </c>
      <c r="U36" s="62">
        <v>1</v>
      </c>
      <c r="V36" s="62">
        <v>1</v>
      </c>
      <c r="W36" s="99" t="s">
        <v>148</v>
      </c>
      <c r="X36" s="99" t="s">
        <v>148</v>
      </c>
      <c r="Y36" s="62">
        <v>1</v>
      </c>
      <c r="Z36" s="62">
        <v>1</v>
      </c>
      <c r="AA36" s="62">
        <v>1</v>
      </c>
      <c r="AB36" s="62">
        <v>1</v>
      </c>
      <c r="AC36" s="62">
        <v>1</v>
      </c>
      <c r="AD36" s="62">
        <v>1</v>
      </c>
      <c r="AE36" s="62">
        <v>1</v>
      </c>
      <c r="AF36" s="62">
        <v>1</v>
      </c>
      <c r="AG36" s="62">
        <v>1</v>
      </c>
      <c r="AH36" s="62">
        <v>1</v>
      </c>
      <c r="AI36" s="62">
        <v>1</v>
      </c>
      <c r="AJ36" s="99" t="s">
        <v>148</v>
      </c>
      <c r="AK36" s="62">
        <v>1</v>
      </c>
      <c r="AL36" s="62">
        <v>1</v>
      </c>
      <c r="AM36" s="62">
        <v>1</v>
      </c>
      <c r="AN36" s="62">
        <v>1</v>
      </c>
      <c r="AO36" s="62">
        <v>1</v>
      </c>
      <c r="AP36" s="62">
        <v>1</v>
      </c>
      <c r="AQ36" s="62">
        <v>1</v>
      </c>
      <c r="AR36" s="62">
        <v>1</v>
      </c>
      <c r="AS36" s="62">
        <v>1</v>
      </c>
      <c r="AT36" s="62">
        <v>1</v>
      </c>
      <c r="AU36" s="62">
        <v>1</v>
      </c>
      <c r="AV36" s="98" t="s">
        <v>146</v>
      </c>
      <c r="AW36" s="98" t="s">
        <v>146</v>
      </c>
      <c r="AX36" s="99" t="s">
        <v>148</v>
      </c>
      <c r="AY36" s="99" t="s">
        <v>148</v>
      </c>
      <c r="AZ36" s="99" t="s">
        <v>148</v>
      </c>
      <c r="BA36" s="99" t="s">
        <v>148</v>
      </c>
      <c r="BB36" s="99" t="s">
        <v>148</v>
      </c>
      <c r="BC36" s="99" t="s">
        <v>148</v>
      </c>
      <c r="BD36" s="99" t="s">
        <v>148</v>
      </c>
      <c r="BE36" s="99" t="s">
        <v>148</v>
      </c>
      <c r="BF36" s="62">
        <f t="shared" si="5"/>
        <v>22</v>
      </c>
      <c r="BG36" s="62">
        <f t="shared" si="6"/>
        <v>39</v>
      </c>
    </row>
    <row r="37" spans="1:59" ht="12" customHeight="1">
      <c r="A37" s="196"/>
      <c r="B37" s="43" t="s">
        <v>200</v>
      </c>
      <c r="C37" s="43" t="s">
        <v>199</v>
      </c>
      <c r="D37" s="31" t="s">
        <v>19</v>
      </c>
      <c r="E37" s="32">
        <f t="shared" si="7"/>
        <v>51</v>
      </c>
      <c r="F37" s="32">
        <v>3</v>
      </c>
      <c r="G37" s="32">
        <v>3</v>
      </c>
      <c r="H37" s="32">
        <v>3</v>
      </c>
      <c r="I37" s="32">
        <v>3</v>
      </c>
      <c r="J37" s="32">
        <v>3</v>
      </c>
      <c r="K37" s="32">
        <v>3</v>
      </c>
      <c r="L37" s="32">
        <v>3</v>
      </c>
      <c r="M37" s="32">
        <v>3</v>
      </c>
      <c r="N37" s="32">
        <v>3</v>
      </c>
      <c r="O37" s="32">
        <v>3</v>
      </c>
      <c r="P37" s="32">
        <v>3</v>
      </c>
      <c r="Q37" s="32">
        <v>3</v>
      </c>
      <c r="R37" s="32">
        <v>3</v>
      </c>
      <c r="S37" s="32">
        <v>3</v>
      </c>
      <c r="T37" s="32">
        <v>3</v>
      </c>
      <c r="U37" s="32">
        <v>3</v>
      </c>
      <c r="V37" s="32">
        <v>3</v>
      </c>
      <c r="W37" s="99" t="s">
        <v>148</v>
      </c>
      <c r="X37" s="99" t="s">
        <v>148</v>
      </c>
      <c r="Y37" s="32">
        <v>4</v>
      </c>
      <c r="Z37" s="32">
        <v>4</v>
      </c>
      <c r="AA37" s="32">
        <v>3</v>
      </c>
      <c r="AB37" s="32">
        <v>3</v>
      </c>
      <c r="AC37" s="32">
        <v>3</v>
      </c>
      <c r="AD37" s="32">
        <v>3</v>
      </c>
      <c r="AE37" s="32">
        <v>3</v>
      </c>
      <c r="AF37" s="32">
        <v>3</v>
      </c>
      <c r="AG37" s="32">
        <v>3</v>
      </c>
      <c r="AH37" s="32">
        <v>3</v>
      </c>
      <c r="AI37" s="32">
        <v>3</v>
      </c>
      <c r="AJ37" s="99" t="s">
        <v>148</v>
      </c>
      <c r="AK37" s="32">
        <v>3</v>
      </c>
      <c r="AL37" s="32">
        <v>3</v>
      </c>
      <c r="AM37" s="32">
        <v>3</v>
      </c>
      <c r="AN37" s="32">
        <v>4</v>
      </c>
      <c r="AO37" s="32">
        <v>4</v>
      </c>
      <c r="AP37" s="32">
        <v>3</v>
      </c>
      <c r="AQ37" s="32">
        <v>3</v>
      </c>
      <c r="AR37" s="32">
        <v>3</v>
      </c>
      <c r="AS37" s="32">
        <v>3</v>
      </c>
      <c r="AT37" s="32">
        <v>3</v>
      </c>
      <c r="AU37" s="32">
        <v>3</v>
      </c>
      <c r="AV37" s="98" t="s">
        <v>146</v>
      </c>
      <c r="AW37" s="98" t="s">
        <v>146</v>
      </c>
      <c r="AX37" s="99" t="s">
        <v>148</v>
      </c>
      <c r="AY37" s="99" t="s">
        <v>148</v>
      </c>
      <c r="AZ37" s="99" t="s">
        <v>148</v>
      </c>
      <c r="BA37" s="99" t="s">
        <v>148</v>
      </c>
      <c r="BB37" s="99" t="s">
        <v>148</v>
      </c>
      <c r="BC37" s="99" t="s">
        <v>148</v>
      </c>
      <c r="BD37" s="99" t="s">
        <v>148</v>
      </c>
      <c r="BE37" s="99" t="s">
        <v>148</v>
      </c>
      <c r="BF37" s="32">
        <f t="shared" si="5"/>
        <v>70</v>
      </c>
      <c r="BG37" s="32">
        <f t="shared" si="6"/>
        <v>121</v>
      </c>
    </row>
    <row r="38" spans="1:59" ht="12" customHeight="1">
      <c r="A38" s="196"/>
      <c r="B38" s="75"/>
      <c r="C38" s="76"/>
      <c r="D38" s="64" t="s">
        <v>39</v>
      </c>
      <c r="E38" s="62">
        <f t="shared" si="7"/>
        <v>26</v>
      </c>
      <c r="F38" s="62">
        <v>2</v>
      </c>
      <c r="G38" s="62">
        <v>1</v>
      </c>
      <c r="H38" s="62">
        <v>1</v>
      </c>
      <c r="I38" s="62">
        <v>2</v>
      </c>
      <c r="J38" s="62">
        <v>2</v>
      </c>
      <c r="K38" s="62">
        <v>2</v>
      </c>
      <c r="L38" s="62">
        <v>2</v>
      </c>
      <c r="M38" s="62">
        <v>2</v>
      </c>
      <c r="N38" s="62">
        <v>2</v>
      </c>
      <c r="O38" s="62">
        <v>2</v>
      </c>
      <c r="P38" s="62">
        <v>2</v>
      </c>
      <c r="Q38" s="62">
        <v>1</v>
      </c>
      <c r="R38" s="62">
        <v>1</v>
      </c>
      <c r="S38" s="62">
        <v>1</v>
      </c>
      <c r="T38" s="62">
        <v>1</v>
      </c>
      <c r="U38" s="62">
        <v>1</v>
      </c>
      <c r="V38" s="62">
        <v>1</v>
      </c>
      <c r="W38" s="99" t="s">
        <v>148</v>
      </c>
      <c r="X38" s="99" t="s">
        <v>148</v>
      </c>
      <c r="Y38" s="62">
        <v>1</v>
      </c>
      <c r="Z38" s="62">
        <v>1</v>
      </c>
      <c r="AA38" s="62">
        <v>1</v>
      </c>
      <c r="AB38" s="62">
        <v>1</v>
      </c>
      <c r="AC38" s="62">
        <v>1</v>
      </c>
      <c r="AD38" s="62">
        <v>1</v>
      </c>
      <c r="AE38" s="62">
        <v>1</v>
      </c>
      <c r="AF38" s="62">
        <v>1</v>
      </c>
      <c r="AG38" s="62">
        <v>1</v>
      </c>
      <c r="AH38" s="62">
        <v>1</v>
      </c>
      <c r="AI38" s="62">
        <v>1</v>
      </c>
      <c r="AJ38" s="99" t="s">
        <v>148</v>
      </c>
      <c r="AK38" s="62">
        <v>1</v>
      </c>
      <c r="AL38" s="62">
        <v>1</v>
      </c>
      <c r="AM38" s="62">
        <v>1</v>
      </c>
      <c r="AN38" s="62">
        <v>1</v>
      </c>
      <c r="AO38" s="62">
        <v>1</v>
      </c>
      <c r="AP38" s="62">
        <v>1</v>
      </c>
      <c r="AQ38" s="62">
        <v>1</v>
      </c>
      <c r="AR38" s="62">
        <v>1</v>
      </c>
      <c r="AS38" s="62">
        <v>1</v>
      </c>
      <c r="AT38" s="62">
        <v>1</v>
      </c>
      <c r="AU38" s="62">
        <v>1</v>
      </c>
      <c r="AV38" s="98" t="s">
        <v>146</v>
      </c>
      <c r="AW38" s="98" t="s">
        <v>146</v>
      </c>
      <c r="AX38" s="99" t="s">
        <v>148</v>
      </c>
      <c r="AY38" s="99" t="s">
        <v>148</v>
      </c>
      <c r="AZ38" s="99" t="s">
        <v>148</v>
      </c>
      <c r="BA38" s="99" t="s">
        <v>148</v>
      </c>
      <c r="BB38" s="99" t="s">
        <v>148</v>
      </c>
      <c r="BC38" s="99" t="s">
        <v>148</v>
      </c>
      <c r="BD38" s="99" t="s">
        <v>148</v>
      </c>
      <c r="BE38" s="99" t="s">
        <v>148</v>
      </c>
      <c r="BF38" s="62">
        <f t="shared" si="5"/>
        <v>22</v>
      </c>
      <c r="BG38" s="62">
        <f t="shared" si="6"/>
        <v>48</v>
      </c>
    </row>
    <row r="39" spans="1:59" ht="12" customHeight="1">
      <c r="A39" s="196"/>
      <c r="B39" s="43" t="s">
        <v>131</v>
      </c>
      <c r="C39" s="43" t="s">
        <v>201</v>
      </c>
      <c r="D39" s="41" t="s">
        <v>19</v>
      </c>
      <c r="E39" s="32">
        <f t="shared" si="7"/>
        <v>59</v>
      </c>
      <c r="F39" s="40">
        <v>4</v>
      </c>
      <c r="G39" s="40">
        <v>4</v>
      </c>
      <c r="H39" s="40">
        <v>4</v>
      </c>
      <c r="I39" s="40">
        <v>4</v>
      </c>
      <c r="J39" s="40">
        <v>4</v>
      </c>
      <c r="K39" s="40">
        <v>5</v>
      </c>
      <c r="L39" s="40">
        <v>4</v>
      </c>
      <c r="M39" s="40">
        <v>3</v>
      </c>
      <c r="N39" s="40">
        <v>3</v>
      </c>
      <c r="O39" s="40">
        <v>3</v>
      </c>
      <c r="P39" s="40">
        <v>3</v>
      </c>
      <c r="Q39" s="40">
        <v>3</v>
      </c>
      <c r="R39" s="40">
        <v>3</v>
      </c>
      <c r="S39" s="40">
        <v>3</v>
      </c>
      <c r="T39" s="40">
        <v>3</v>
      </c>
      <c r="U39" s="40">
        <v>3</v>
      </c>
      <c r="V39" s="40">
        <v>3</v>
      </c>
      <c r="W39" s="99" t="s">
        <v>148</v>
      </c>
      <c r="X39" s="99" t="s">
        <v>148</v>
      </c>
      <c r="Y39" s="40">
        <v>4</v>
      </c>
      <c r="Z39" s="40">
        <v>4</v>
      </c>
      <c r="AA39" s="40">
        <v>4</v>
      </c>
      <c r="AB39" s="40">
        <v>4</v>
      </c>
      <c r="AC39" s="40">
        <v>4</v>
      </c>
      <c r="AD39" s="40">
        <v>5</v>
      </c>
      <c r="AE39" s="40">
        <v>5</v>
      </c>
      <c r="AF39" s="40">
        <v>5</v>
      </c>
      <c r="AG39" s="40">
        <v>5</v>
      </c>
      <c r="AH39" s="40">
        <v>5</v>
      </c>
      <c r="AI39" s="40">
        <v>4</v>
      </c>
      <c r="AJ39" s="99" t="s">
        <v>148</v>
      </c>
      <c r="AK39" s="40">
        <v>4</v>
      </c>
      <c r="AL39" s="40">
        <v>4</v>
      </c>
      <c r="AM39" s="40">
        <v>5</v>
      </c>
      <c r="AN39" s="40">
        <v>5</v>
      </c>
      <c r="AO39" s="40">
        <v>5</v>
      </c>
      <c r="AP39" s="40">
        <v>6</v>
      </c>
      <c r="AQ39" s="40">
        <v>6</v>
      </c>
      <c r="AR39" s="40">
        <v>6</v>
      </c>
      <c r="AS39" s="40">
        <v>6</v>
      </c>
      <c r="AT39" s="40">
        <v>6</v>
      </c>
      <c r="AU39" s="40">
        <v>6</v>
      </c>
      <c r="AV39" s="98" t="s">
        <v>146</v>
      </c>
      <c r="AW39" s="98" t="s">
        <v>146</v>
      </c>
      <c r="AX39" s="99" t="s">
        <v>148</v>
      </c>
      <c r="AY39" s="99" t="s">
        <v>148</v>
      </c>
      <c r="AZ39" s="99" t="s">
        <v>148</v>
      </c>
      <c r="BA39" s="99" t="s">
        <v>148</v>
      </c>
      <c r="BB39" s="99" t="s">
        <v>148</v>
      </c>
      <c r="BC39" s="99" t="s">
        <v>148</v>
      </c>
      <c r="BD39" s="99" t="s">
        <v>148</v>
      </c>
      <c r="BE39" s="99" t="s">
        <v>148</v>
      </c>
      <c r="BF39" s="32">
        <f t="shared" si="5"/>
        <v>108</v>
      </c>
      <c r="BG39" s="32">
        <f t="shared" si="6"/>
        <v>167</v>
      </c>
    </row>
    <row r="40" spans="1:59" ht="12" customHeight="1">
      <c r="A40" s="196"/>
      <c r="B40" s="77"/>
      <c r="C40" s="78"/>
      <c r="D40" s="64" t="s">
        <v>39</v>
      </c>
      <c r="E40" s="62">
        <f t="shared" si="7"/>
        <v>16</v>
      </c>
      <c r="F40" s="74">
        <v>1</v>
      </c>
      <c r="G40" s="74">
        <v>1</v>
      </c>
      <c r="H40" s="74">
        <v>1</v>
      </c>
      <c r="I40" s="74">
        <v>2</v>
      </c>
      <c r="J40" s="74"/>
      <c r="K40" s="74"/>
      <c r="L40" s="74"/>
      <c r="M40" s="74">
        <v>1</v>
      </c>
      <c r="N40" s="74">
        <v>2</v>
      </c>
      <c r="O40" s="74">
        <v>1</v>
      </c>
      <c r="P40" s="74">
        <v>1</v>
      </c>
      <c r="Q40" s="74">
        <v>1</v>
      </c>
      <c r="R40" s="74">
        <v>1</v>
      </c>
      <c r="S40" s="74">
        <v>1</v>
      </c>
      <c r="T40" s="74">
        <v>1</v>
      </c>
      <c r="U40" s="74">
        <v>1</v>
      </c>
      <c r="V40" s="74">
        <v>1</v>
      </c>
      <c r="W40" s="99" t="s">
        <v>148</v>
      </c>
      <c r="X40" s="99" t="s">
        <v>148</v>
      </c>
      <c r="Y40" s="62">
        <v>2</v>
      </c>
      <c r="Z40" s="62">
        <v>3</v>
      </c>
      <c r="AA40" s="62">
        <v>1</v>
      </c>
      <c r="AB40" s="62">
        <v>2</v>
      </c>
      <c r="AC40" s="62">
        <v>1</v>
      </c>
      <c r="AD40" s="62">
        <v>2</v>
      </c>
      <c r="AE40" s="62">
        <v>1</v>
      </c>
      <c r="AF40" s="62">
        <v>2</v>
      </c>
      <c r="AG40" s="62"/>
      <c r="AH40" s="62"/>
      <c r="AI40" s="62"/>
      <c r="AJ40" s="99" t="s">
        <v>148</v>
      </c>
      <c r="AK40" s="62"/>
      <c r="AL40" s="62">
        <v>1</v>
      </c>
      <c r="AM40" s="62">
        <v>2</v>
      </c>
      <c r="AN40" s="62">
        <v>2</v>
      </c>
      <c r="AO40" s="62">
        <v>2</v>
      </c>
      <c r="AP40" s="62">
        <v>2</v>
      </c>
      <c r="AQ40" s="62">
        <v>2</v>
      </c>
      <c r="AR40" s="62">
        <v>2</v>
      </c>
      <c r="AS40" s="62">
        <v>2</v>
      </c>
      <c r="AT40" s="62">
        <v>2</v>
      </c>
      <c r="AU40" s="62">
        <v>1</v>
      </c>
      <c r="AV40" s="98" t="s">
        <v>146</v>
      </c>
      <c r="AW40" s="98" t="s">
        <v>146</v>
      </c>
      <c r="AX40" s="99" t="s">
        <v>148</v>
      </c>
      <c r="AY40" s="99" t="s">
        <v>148</v>
      </c>
      <c r="AZ40" s="99" t="s">
        <v>148</v>
      </c>
      <c r="BA40" s="99" t="s">
        <v>148</v>
      </c>
      <c r="BB40" s="99" t="s">
        <v>148</v>
      </c>
      <c r="BC40" s="99" t="s">
        <v>148</v>
      </c>
      <c r="BD40" s="99" t="s">
        <v>148</v>
      </c>
      <c r="BE40" s="99" t="s">
        <v>148</v>
      </c>
      <c r="BF40" s="62">
        <f t="shared" si="5"/>
        <v>32</v>
      </c>
      <c r="BG40" s="62">
        <f t="shared" si="6"/>
        <v>48</v>
      </c>
    </row>
    <row r="41" spans="1:59" s="4" customFormat="1" ht="34.5" customHeight="1">
      <c r="A41" s="196"/>
      <c r="B41" s="106" t="s">
        <v>170</v>
      </c>
      <c r="C41" s="138" t="s">
        <v>171</v>
      </c>
      <c r="D41" s="79" t="s">
        <v>19</v>
      </c>
      <c r="E41" s="57">
        <f aca="true" t="shared" si="12" ref="E41:V42">E43+E49</f>
        <v>17</v>
      </c>
      <c r="F41" s="57">
        <f t="shared" si="12"/>
        <v>1</v>
      </c>
      <c r="G41" s="57">
        <f t="shared" si="12"/>
        <v>1</v>
      </c>
      <c r="H41" s="57">
        <f t="shared" si="12"/>
        <v>1</v>
      </c>
      <c r="I41" s="57">
        <f t="shared" si="12"/>
        <v>1</v>
      </c>
      <c r="J41" s="57">
        <f t="shared" si="12"/>
        <v>1</v>
      </c>
      <c r="K41" s="57">
        <f t="shared" si="12"/>
        <v>1</v>
      </c>
      <c r="L41" s="57">
        <f t="shared" si="12"/>
        <v>1</v>
      </c>
      <c r="M41" s="57">
        <f t="shared" si="12"/>
        <v>1</v>
      </c>
      <c r="N41" s="57">
        <f t="shared" si="12"/>
        <v>1</v>
      </c>
      <c r="O41" s="57">
        <f t="shared" si="12"/>
        <v>1</v>
      </c>
      <c r="P41" s="57">
        <f t="shared" si="12"/>
        <v>1</v>
      </c>
      <c r="Q41" s="57">
        <f t="shared" si="12"/>
        <v>1</v>
      </c>
      <c r="R41" s="57">
        <f t="shared" si="12"/>
        <v>1</v>
      </c>
      <c r="S41" s="57">
        <f t="shared" si="12"/>
        <v>1</v>
      </c>
      <c r="T41" s="57">
        <f t="shared" si="12"/>
        <v>1</v>
      </c>
      <c r="U41" s="57">
        <f t="shared" si="12"/>
        <v>1</v>
      </c>
      <c r="V41" s="57">
        <f t="shared" si="12"/>
        <v>1</v>
      </c>
      <c r="W41" s="99" t="s">
        <v>148</v>
      </c>
      <c r="X41" s="99" t="s">
        <v>148</v>
      </c>
      <c r="Y41" s="57">
        <f aca="true" t="shared" si="13" ref="Y41:AI42">Y43+Y49</f>
        <v>1</v>
      </c>
      <c r="Z41" s="57">
        <f t="shared" si="13"/>
        <v>1</v>
      </c>
      <c r="AA41" s="57">
        <f t="shared" si="13"/>
        <v>1</v>
      </c>
      <c r="AB41" s="57">
        <f t="shared" si="13"/>
        <v>1</v>
      </c>
      <c r="AC41" s="57">
        <f t="shared" si="13"/>
        <v>1</v>
      </c>
      <c r="AD41" s="57">
        <f t="shared" si="13"/>
        <v>1</v>
      </c>
      <c r="AE41" s="57">
        <f t="shared" si="13"/>
        <v>1</v>
      </c>
      <c r="AF41" s="57">
        <f t="shared" si="13"/>
        <v>1</v>
      </c>
      <c r="AG41" s="57">
        <f t="shared" si="13"/>
        <v>1</v>
      </c>
      <c r="AH41" s="57">
        <f t="shared" si="13"/>
        <v>1</v>
      </c>
      <c r="AI41" s="57">
        <f t="shared" si="13"/>
        <v>1</v>
      </c>
      <c r="AJ41" s="99" t="s">
        <v>148</v>
      </c>
      <c r="AK41" s="57">
        <f>AK43+AK49</f>
        <v>1</v>
      </c>
      <c r="AL41" s="57">
        <f aca="true" t="shared" si="14" ref="AL41:AU41">AL43+AL49</f>
        <v>1</v>
      </c>
      <c r="AM41" s="57">
        <f t="shared" si="14"/>
        <v>1</v>
      </c>
      <c r="AN41" s="57">
        <f t="shared" si="14"/>
        <v>1</v>
      </c>
      <c r="AO41" s="57">
        <f t="shared" si="14"/>
        <v>1</v>
      </c>
      <c r="AP41" s="57">
        <f t="shared" si="14"/>
        <v>1</v>
      </c>
      <c r="AQ41" s="57">
        <f t="shared" si="14"/>
        <v>1</v>
      </c>
      <c r="AR41" s="57">
        <f t="shared" si="14"/>
        <v>1</v>
      </c>
      <c r="AS41" s="57">
        <f t="shared" si="14"/>
        <v>1</v>
      </c>
      <c r="AT41" s="57">
        <f t="shared" si="14"/>
        <v>1</v>
      </c>
      <c r="AU41" s="57">
        <f t="shared" si="14"/>
        <v>1</v>
      </c>
      <c r="AV41" s="98" t="s">
        <v>146</v>
      </c>
      <c r="AW41" s="98" t="s">
        <v>146</v>
      </c>
      <c r="AX41" s="99" t="s">
        <v>148</v>
      </c>
      <c r="AY41" s="99" t="s">
        <v>148</v>
      </c>
      <c r="AZ41" s="99" t="s">
        <v>148</v>
      </c>
      <c r="BA41" s="99" t="s">
        <v>148</v>
      </c>
      <c r="BB41" s="99" t="s">
        <v>148</v>
      </c>
      <c r="BC41" s="99" t="s">
        <v>148</v>
      </c>
      <c r="BD41" s="99" t="s">
        <v>148</v>
      </c>
      <c r="BE41" s="99" t="s">
        <v>148</v>
      </c>
      <c r="BF41" s="57">
        <f t="shared" si="5"/>
        <v>22</v>
      </c>
      <c r="BG41" s="57">
        <f t="shared" si="6"/>
        <v>39</v>
      </c>
    </row>
    <row r="42" spans="1:59" s="4" customFormat="1" ht="12" customHeight="1">
      <c r="A42" s="196"/>
      <c r="B42" s="137"/>
      <c r="C42" s="138"/>
      <c r="D42" s="79" t="s">
        <v>39</v>
      </c>
      <c r="E42" s="57">
        <f t="shared" si="12"/>
        <v>17</v>
      </c>
      <c r="F42" s="57">
        <f t="shared" si="12"/>
        <v>1</v>
      </c>
      <c r="G42" s="57">
        <f t="shared" si="12"/>
        <v>1</v>
      </c>
      <c r="H42" s="57">
        <f t="shared" si="12"/>
        <v>1</v>
      </c>
      <c r="I42" s="57">
        <f t="shared" si="12"/>
        <v>1</v>
      </c>
      <c r="J42" s="57">
        <f t="shared" si="12"/>
        <v>1</v>
      </c>
      <c r="K42" s="57">
        <f t="shared" si="12"/>
        <v>1</v>
      </c>
      <c r="L42" s="57">
        <f t="shared" si="12"/>
        <v>1</v>
      </c>
      <c r="M42" s="57">
        <f t="shared" si="12"/>
        <v>1</v>
      </c>
      <c r="N42" s="57">
        <f t="shared" si="12"/>
        <v>1</v>
      </c>
      <c r="O42" s="57">
        <f t="shared" si="12"/>
        <v>1</v>
      </c>
      <c r="P42" s="57">
        <f t="shared" si="12"/>
        <v>1</v>
      </c>
      <c r="Q42" s="57">
        <f t="shared" si="12"/>
        <v>1</v>
      </c>
      <c r="R42" s="57">
        <f t="shared" si="12"/>
        <v>1</v>
      </c>
      <c r="S42" s="57">
        <f t="shared" si="12"/>
        <v>1</v>
      </c>
      <c r="T42" s="57">
        <f t="shared" si="12"/>
        <v>1</v>
      </c>
      <c r="U42" s="57">
        <f t="shared" si="12"/>
        <v>1</v>
      </c>
      <c r="V42" s="57">
        <f t="shared" si="12"/>
        <v>1</v>
      </c>
      <c r="W42" s="99" t="s">
        <v>148</v>
      </c>
      <c r="X42" s="99" t="s">
        <v>148</v>
      </c>
      <c r="Y42" s="57">
        <f t="shared" si="13"/>
        <v>1</v>
      </c>
      <c r="Z42" s="57">
        <f t="shared" si="13"/>
        <v>1</v>
      </c>
      <c r="AA42" s="57">
        <f t="shared" si="13"/>
        <v>1</v>
      </c>
      <c r="AB42" s="57">
        <f t="shared" si="13"/>
        <v>1</v>
      </c>
      <c r="AC42" s="57">
        <f t="shared" si="13"/>
        <v>1</v>
      </c>
      <c r="AD42" s="57">
        <f t="shared" si="13"/>
        <v>1</v>
      </c>
      <c r="AE42" s="57">
        <f t="shared" si="13"/>
        <v>1</v>
      </c>
      <c r="AF42" s="57">
        <f t="shared" si="13"/>
        <v>1</v>
      </c>
      <c r="AG42" s="57">
        <f t="shared" si="13"/>
        <v>1</v>
      </c>
      <c r="AH42" s="57">
        <f t="shared" si="13"/>
        <v>1</v>
      </c>
      <c r="AI42" s="57">
        <f t="shared" si="13"/>
        <v>1</v>
      </c>
      <c r="AJ42" s="99" t="s">
        <v>148</v>
      </c>
      <c r="AK42" s="57">
        <f>AK44+AK50</f>
        <v>0</v>
      </c>
      <c r="AL42" s="57">
        <f aca="true" t="shared" si="15" ref="AL42:AU42">AL44+AL50</f>
        <v>0</v>
      </c>
      <c r="AM42" s="57">
        <f t="shared" si="15"/>
        <v>0</v>
      </c>
      <c r="AN42" s="57">
        <f t="shared" si="15"/>
        <v>0</v>
      </c>
      <c r="AO42" s="57">
        <f t="shared" si="15"/>
        <v>0</v>
      </c>
      <c r="AP42" s="57">
        <f t="shared" si="15"/>
        <v>0</v>
      </c>
      <c r="AQ42" s="57">
        <f t="shared" si="15"/>
        <v>0</v>
      </c>
      <c r="AR42" s="57">
        <f t="shared" si="15"/>
        <v>0</v>
      </c>
      <c r="AS42" s="57">
        <f t="shared" si="15"/>
        <v>0</v>
      </c>
      <c r="AT42" s="57">
        <f t="shared" si="15"/>
        <v>0</v>
      </c>
      <c r="AU42" s="57">
        <f t="shared" si="15"/>
        <v>0</v>
      </c>
      <c r="AV42" s="98" t="s">
        <v>146</v>
      </c>
      <c r="AW42" s="98" t="s">
        <v>146</v>
      </c>
      <c r="AX42" s="99" t="s">
        <v>148</v>
      </c>
      <c r="AY42" s="99" t="s">
        <v>148</v>
      </c>
      <c r="AZ42" s="99" t="s">
        <v>148</v>
      </c>
      <c r="BA42" s="99" t="s">
        <v>148</v>
      </c>
      <c r="BB42" s="99" t="s">
        <v>148</v>
      </c>
      <c r="BC42" s="99" t="s">
        <v>148</v>
      </c>
      <c r="BD42" s="99" t="s">
        <v>148</v>
      </c>
      <c r="BE42" s="99" t="s">
        <v>148</v>
      </c>
      <c r="BF42" s="57">
        <f t="shared" si="5"/>
        <v>11</v>
      </c>
      <c r="BG42" s="57">
        <f t="shared" si="6"/>
        <v>28</v>
      </c>
    </row>
    <row r="43" spans="1:59" ht="18" customHeight="1">
      <c r="A43" s="196"/>
      <c r="B43" s="43" t="s">
        <v>132</v>
      </c>
      <c r="C43" s="46" t="s">
        <v>133</v>
      </c>
      <c r="D43" s="41" t="s">
        <v>19</v>
      </c>
      <c r="E43" s="32">
        <f t="shared" si="7"/>
        <v>17</v>
      </c>
      <c r="F43" s="32">
        <v>1</v>
      </c>
      <c r="G43" s="32">
        <v>1</v>
      </c>
      <c r="H43" s="32">
        <v>1</v>
      </c>
      <c r="I43" s="32">
        <v>1</v>
      </c>
      <c r="J43" s="32">
        <v>1</v>
      </c>
      <c r="K43" s="32">
        <v>1</v>
      </c>
      <c r="L43" s="32">
        <v>1</v>
      </c>
      <c r="M43" s="32">
        <v>1</v>
      </c>
      <c r="N43" s="32">
        <v>1</v>
      </c>
      <c r="O43" s="32">
        <v>1</v>
      </c>
      <c r="P43" s="32">
        <v>1</v>
      </c>
      <c r="Q43" s="32">
        <v>1</v>
      </c>
      <c r="R43" s="32">
        <v>1</v>
      </c>
      <c r="S43" s="32">
        <v>1</v>
      </c>
      <c r="T43" s="32">
        <v>1</v>
      </c>
      <c r="U43" s="32">
        <v>1</v>
      </c>
      <c r="V43" s="32">
        <v>1</v>
      </c>
      <c r="W43" s="99" t="s">
        <v>148</v>
      </c>
      <c r="X43" s="99" t="s">
        <v>148</v>
      </c>
      <c r="Y43" s="32">
        <v>1</v>
      </c>
      <c r="Z43" s="32">
        <v>1</v>
      </c>
      <c r="AA43" s="32">
        <v>1</v>
      </c>
      <c r="AB43" s="32">
        <v>1</v>
      </c>
      <c r="AC43" s="32">
        <v>1</v>
      </c>
      <c r="AD43" s="32">
        <v>1</v>
      </c>
      <c r="AE43" s="32">
        <v>1</v>
      </c>
      <c r="AF43" s="32">
        <v>1</v>
      </c>
      <c r="AG43" s="32">
        <v>1</v>
      </c>
      <c r="AH43" s="32">
        <v>1</v>
      </c>
      <c r="AI43" s="32">
        <v>1</v>
      </c>
      <c r="AJ43" s="99" t="s">
        <v>148</v>
      </c>
      <c r="AK43" s="32">
        <v>1</v>
      </c>
      <c r="AL43" s="32">
        <v>1</v>
      </c>
      <c r="AM43" s="32">
        <v>1</v>
      </c>
      <c r="AN43" s="32">
        <v>1</v>
      </c>
      <c r="AO43" s="32">
        <v>1</v>
      </c>
      <c r="AP43" s="32">
        <v>1</v>
      </c>
      <c r="AQ43" s="32">
        <v>1</v>
      </c>
      <c r="AR43" s="32">
        <v>1</v>
      </c>
      <c r="AS43" s="32">
        <v>1</v>
      </c>
      <c r="AT43" s="32">
        <v>1</v>
      </c>
      <c r="AU43" s="32">
        <v>1</v>
      </c>
      <c r="AV43" s="98" t="s">
        <v>146</v>
      </c>
      <c r="AW43" s="98" t="s">
        <v>146</v>
      </c>
      <c r="AX43" s="99" t="s">
        <v>148</v>
      </c>
      <c r="AY43" s="99" t="s">
        <v>148</v>
      </c>
      <c r="AZ43" s="99" t="s">
        <v>148</v>
      </c>
      <c r="BA43" s="99" t="s">
        <v>148</v>
      </c>
      <c r="BB43" s="99" t="s">
        <v>148</v>
      </c>
      <c r="BC43" s="99" t="s">
        <v>148</v>
      </c>
      <c r="BD43" s="99" t="s">
        <v>148</v>
      </c>
      <c r="BE43" s="99" t="s">
        <v>148</v>
      </c>
      <c r="BF43" s="32">
        <f t="shared" si="5"/>
        <v>22</v>
      </c>
      <c r="BG43" s="32">
        <f t="shared" si="6"/>
        <v>39</v>
      </c>
    </row>
    <row r="44" spans="1:59" ht="12" customHeight="1">
      <c r="A44" s="196"/>
      <c r="B44" s="77"/>
      <c r="C44" s="78"/>
      <c r="D44" s="64" t="s">
        <v>39</v>
      </c>
      <c r="E44" s="62">
        <f>SUM(F44:V44)</f>
        <v>17</v>
      </c>
      <c r="F44" s="62">
        <v>1</v>
      </c>
      <c r="G44" s="62">
        <v>1</v>
      </c>
      <c r="H44" s="62">
        <v>1</v>
      </c>
      <c r="I44" s="62">
        <v>1</v>
      </c>
      <c r="J44" s="62">
        <v>1</v>
      </c>
      <c r="K44" s="62">
        <v>1</v>
      </c>
      <c r="L44" s="62">
        <v>1</v>
      </c>
      <c r="M44" s="62">
        <v>1</v>
      </c>
      <c r="N44" s="62">
        <v>1</v>
      </c>
      <c r="O44" s="62">
        <v>1</v>
      </c>
      <c r="P44" s="62">
        <v>1</v>
      </c>
      <c r="Q44" s="62">
        <v>1</v>
      </c>
      <c r="R44" s="62">
        <v>1</v>
      </c>
      <c r="S44" s="62">
        <v>1</v>
      </c>
      <c r="T44" s="62">
        <v>1</v>
      </c>
      <c r="U44" s="62">
        <v>1</v>
      </c>
      <c r="V44" s="62">
        <v>1</v>
      </c>
      <c r="W44" s="99" t="s">
        <v>148</v>
      </c>
      <c r="X44" s="99" t="s">
        <v>148</v>
      </c>
      <c r="Y44" s="62">
        <v>1</v>
      </c>
      <c r="Z44" s="62">
        <v>1</v>
      </c>
      <c r="AA44" s="62">
        <v>1</v>
      </c>
      <c r="AB44" s="62">
        <v>1</v>
      </c>
      <c r="AC44" s="62">
        <v>1</v>
      </c>
      <c r="AD44" s="62">
        <v>1</v>
      </c>
      <c r="AE44" s="62">
        <v>1</v>
      </c>
      <c r="AF44" s="62">
        <v>1</v>
      </c>
      <c r="AG44" s="62">
        <v>1</v>
      </c>
      <c r="AH44" s="62">
        <v>1</v>
      </c>
      <c r="AI44" s="62">
        <v>1</v>
      </c>
      <c r="AJ44" s="99" t="s">
        <v>148</v>
      </c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98" t="s">
        <v>146</v>
      </c>
      <c r="AW44" s="98" t="s">
        <v>146</v>
      </c>
      <c r="AX44" s="99" t="s">
        <v>148</v>
      </c>
      <c r="AY44" s="99" t="s">
        <v>148</v>
      </c>
      <c r="AZ44" s="99" t="s">
        <v>148</v>
      </c>
      <c r="BA44" s="99" t="s">
        <v>148</v>
      </c>
      <c r="BB44" s="99" t="s">
        <v>148</v>
      </c>
      <c r="BC44" s="99" t="s">
        <v>148</v>
      </c>
      <c r="BD44" s="99" t="s">
        <v>148</v>
      </c>
      <c r="BE44" s="99" t="s">
        <v>148</v>
      </c>
      <c r="BF44" s="62">
        <f t="shared" si="5"/>
        <v>11</v>
      </c>
      <c r="BG44" s="62">
        <f t="shared" si="6"/>
        <v>28</v>
      </c>
    </row>
    <row r="45" spans="1:59" ht="12" customHeight="1">
      <c r="A45" s="196"/>
      <c r="B45" s="206" t="s">
        <v>185</v>
      </c>
      <c r="C45" s="208" t="s">
        <v>136</v>
      </c>
      <c r="D45" s="41" t="s">
        <v>19</v>
      </c>
      <c r="E45" s="57">
        <f>E47</f>
        <v>0</v>
      </c>
      <c r="F45" s="57">
        <f aca="true" t="shared" si="16" ref="F45:AI46">F47</f>
        <v>0</v>
      </c>
      <c r="G45" s="57">
        <f t="shared" si="16"/>
        <v>0</v>
      </c>
      <c r="H45" s="57">
        <f t="shared" si="16"/>
        <v>0</v>
      </c>
      <c r="I45" s="57">
        <f t="shared" si="16"/>
        <v>0</v>
      </c>
      <c r="J45" s="57">
        <f t="shared" si="16"/>
        <v>0</v>
      </c>
      <c r="K45" s="57">
        <f t="shared" si="16"/>
        <v>0</v>
      </c>
      <c r="L45" s="57">
        <f t="shared" si="16"/>
        <v>0</v>
      </c>
      <c r="M45" s="57">
        <f t="shared" si="16"/>
        <v>0</v>
      </c>
      <c r="N45" s="57">
        <f t="shared" si="16"/>
        <v>0</v>
      </c>
      <c r="O45" s="57">
        <f t="shared" si="16"/>
        <v>0</v>
      </c>
      <c r="P45" s="57">
        <f t="shared" si="16"/>
        <v>0</v>
      </c>
      <c r="Q45" s="57">
        <f t="shared" si="16"/>
        <v>0</v>
      </c>
      <c r="R45" s="57">
        <f t="shared" si="16"/>
        <v>0</v>
      </c>
      <c r="S45" s="57">
        <f t="shared" si="16"/>
        <v>0</v>
      </c>
      <c r="T45" s="57">
        <f t="shared" si="16"/>
        <v>0</v>
      </c>
      <c r="U45" s="57">
        <f t="shared" si="16"/>
        <v>0</v>
      </c>
      <c r="V45" s="57">
        <f t="shared" si="16"/>
        <v>0</v>
      </c>
      <c r="W45" s="99" t="s">
        <v>148</v>
      </c>
      <c r="X45" s="99" t="s">
        <v>148</v>
      </c>
      <c r="Y45" s="57">
        <f t="shared" si="16"/>
        <v>2</v>
      </c>
      <c r="Z45" s="57">
        <f t="shared" si="16"/>
        <v>2</v>
      </c>
      <c r="AA45" s="57">
        <f t="shared" si="16"/>
        <v>2</v>
      </c>
      <c r="AB45" s="57">
        <f t="shared" si="16"/>
        <v>2</v>
      </c>
      <c r="AC45" s="57">
        <f t="shared" si="16"/>
        <v>2</v>
      </c>
      <c r="AD45" s="57">
        <f t="shared" si="16"/>
        <v>1</v>
      </c>
      <c r="AE45" s="57">
        <f t="shared" si="16"/>
        <v>1</v>
      </c>
      <c r="AF45" s="57">
        <f t="shared" si="16"/>
        <v>1</v>
      </c>
      <c r="AG45" s="57">
        <f t="shared" si="16"/>
        <v>1</v>
      </c>
      <c r="AH45" s="57">
        <f t="shared" si="16"/>
        <v>1</v>
      </c>
      <c r="AI45" s="57">
        <f t="shared" si="16"/>
        <v>1</v>
      </c>
      <c r="AJ45" s="99" t="s">
        <v>148</v>
      </c>
      <c r="AK45" s="57">
        <f>AK47</f>
        <v>1</v>
      </c>
      <c r="AL45" s="57">
        <f aca="true" t="shared" si="17" ref="AL45:AU45">AL47</f>
        <v>1</v>
      </c>
      <c r="AM45" s="57">
        <f t="shared" si="17"/>
        <v>0</v>
      </c>
      <c r="AN45" s="57">
        <f t="shared" si="17"/>
        <v>0</v>
      </c>
      <c r="AO45" s="57">
        <f t="shared" si="17"/>
        <v>0</v>
      </c>
      <c r="AP45" s="57">
        <f t="shared" si="17"/>
        <v>0</v>
      </c>
      <c r="AQ45" s="57">
        <f t="shared" si="17"/>
        <v>0</v>
      </c>
      <c r="AR45" s="57">
        <f t="shared" si="17"/>
        <v>0</v>
      </c>
      <c r="AS45" s="57">
        <f t="shared" si="17"/>
        <v>0</v>
      </c>
      <c r="AT45" s="57">
        <f t="shared" si="17"/>
        <v>0</v>
      </c>
      <c r="AU45" s="57">
        <f t="shared" si="17"/>
        <v>0</v>
      </c>
      <c r="AV45" s="98" t="s">
        <v>146</v>
      </c>
      <c r="AW45" s="98" t="s">
        <v>146</v>
      </c>
      <c r="AX45" s="99" t="s">
        <v>148</v>
      </c>
      <c r="AY45" s="99" t="s">
        <v>148</v>
      </c>
      <c r="AZ45" s="99" t="s">
        <v>148</v>
      </c>
      <c r="BA45" s="99" t="s">
        <v>148</v>
      </c>
      <c r="BB45" s="99" t="s">
        <v>148</v>
      </c>
      <c r="BC45" s="99" t="s">
        <v>148</v>
      </c>
      <c r="BD45" s="99" t="s">
        <v>148</v>
      </c>
      <c r="BE45" s="99" t="s">
        <v>148</v>
      </c>
      <c r="BF45" s="57">
        <f>SUM(Y45:AU45)</f>
        <v>18</v>
      </c>
      <c r="BG45" s="57">
        <f>BF45+E45</f>
        <v>18</v>
      </c>
    </row>
    <row r="46" spans="1:59" ht="20.25" customHeight="1">
      <c r="A46" s="196"/>
      <c r="B46" s="207"/>
      <c r="C46" s="209"/>
      <c r="D46" s="64" t="s">
        <v>39</v>
      </c>
      <c r="E46" s="57">
        <f>E48</f>
        <v>0</v>
      </c>
      <c r="F46" s="57">
        <f t="shared" si="16"/>
        <v>0</v>
      </c>
      <c r="G46" s="57">
        <f t="shared" si="16"/>
        <v>0</v>
      </c>
      <c r="H46" s="57">
        <f t="shared" si="16"/>
        <v>0</v>
      </c>
      <c r="I46" s="57">
        <f t="shared" si="16"/>
        <v>0</v>
      </c>
      <c r="J46" s="57">
        <f t="shared" si="16"/>
        <v>0</v>
      </c>
      <c r="K46" s="57">
        <f t="shared" si="16"/>
        <v>0</v>
      </c>
      <c r="L46" s="57">
        <f t="shared" si="16"/>
        <v>0</v>
      </c>
      <c r="M46" s="57">
        <f t="shared" si="16"/>
        <v>0</v>
      </c>
      <c r="N46" s="57">
        <f t="shared" si="16"/>
        <v>0</v>
      </c>
      <c r="O46" s="57">
        <f t="shared" si="16"/>
        <v>0</v>
      </c>
      <c r="P46" s="57">
        <f t="shared" si="16"/>
        <v>0</v>
      </c>
      <c r="Q46" s="57">
        <f t="shared" si="16"/>
        <v>0</v>
      </c>
      <c r="R46" s="57">
        <f t="shared" si="16"/>
        <v>0</v>
      </c>
      <c r="S46" s="57">
        <f t="shared" si="16"/>
        <v>0</v>
      </c>
      <c r="T46" s="57">
        <f t="shared" si="16"/>
        <v>0</v>
      </c>
      <c r="U46" s="57">
        <f t="shared" si="16"/>
        <v>0</v>
      </c>
      <c r="V46" s="57">
        <f t="shared" si="16"/>
        <v>0</v>
      </c>
      <c r="W46" s="99" t="s">
        <v>148</v>
      </c>
      <c r="X46" s="99" t="s">
        <v>148</v>
      </c>
      <c r="Y46" s="57">
        <f t="shared" si="16"/>
        <v>1</v>
      </c>
      <c r="Z46" s="57">
        <f t="shared" si="16"/>
        <v>0</v>
      </c>
      <c r="AA46" s="57">
        <f t="shared" si="16"/>
        <v>1</v>
      </c>
      <c r="AB46" s="57">
        <f t="shared" si="16"/>
        <v>0</v>
      </c>
      <c r="AC46" s="57">
        <f t="shared" si="16"/>
        <v>1</v>
      </c>
      <c r="AD46" s="57">
        <f t="shared" si="16"/>
        <v>0</v>
      </c>
      <c r="AE46" s="57">
        <f t="shared" si="16"/>
        <v>1</v>
      </c>
      <c r="AF46" s="57">
        <f t="shared" si="16"/>
        <v>0</v>
      </c>
      <c r="AG46" s="57">
        <f t="shared" si="16"/>
        <v>1</v>
      </c>
      <c r="AH46" s="57">
        <f t="shared" si="16"/>
        <v>1</v>
      </c>
      <c r="AI46" s="57">
        <f t="shared" si="16"/>
        <v>1</v>
      </c>
      <c r="AJ46" s="99" t="s">
        <v>148</v>
      </c>
      <c r="AK46" s="57">
        <f>AK48</f>
        <v>1</v>
      </c>
      <c r="AL46" s="57">
        <f aca="true" t="shared" si="18" ref="AL46:AU46">AL48</f>
        <v>1</v>
      </c>
      <c r="AM46" s="57">
        <f t="shared" si="18"/>
        <v>0</v>
      </c>
      <c r="AN46" s="57">
        <f t="shared" si="18"/>
        <v>0</v>
      </c>
      <c r="AO46" s="57">
        <f t="shared" si="18"/>
        <v>0</v>
      </c>
      <c r="AP46" s="57">
        <f t="shared" si="18"/>
        <v>0</v>
      </c>
      <c r="AQ46" s="57">
        <f t="shared" si="18"/>
        <v>0</v>
      </c>
      <c r="AR46" s="57">
        <f t="shared" si="18"/>
        <v>0</v>
      </c>
      <c r="AS46" s="57">
        <f t="shared" si="18"/>
        <v>0</v>
      </c>
      <c r="AT46" s="57">
        <f t="shared" si="18"/>
        <v>0</v>
      </c>
      <c r="AU46" s="57">
        <f t="shared" si="18"/>
        <v>0</v>
      </c>
      <c r="AV46" s="98" t="s">
        <v>146</v>
      </c>
      <c r="AW46" s="98" t="s">
        <v>146</v>
      </c>
      <c r="AX46" s="99" t="s">
        <v>148</v>
      </c>
      <c r="AY46" s="99" t="s">
        <v>148</v>
      </c>
      <c r="AZ46" s="99" t="s">
        <v>148</v>
      </c>
      <c r="BA46" s="99" t="s">
        <v>148</v>
      </c>
      <c r="BB46" s="99" t="s">
        <v>148</v>
      </c>
      <c r="BC46" s="99" t="s">
        <v>148</v>
      </c>
      <c r="BD46" s="99" t="s">
        <v>148</v>
      </c>
      <c r="BE46" s="99" t="s">
        <v>148</v>
      </c>
      <c r="BF46" s="57">
        <f>SUM(Y46:AU46)</f>
        <v>9</v>
      </c>
      <c r="BG46" s="57">
        <f>BF46+E46</f>
        <v>9</v>
      </c>
    </row>
    <row r="47" spans="1:59" ht="20.25" customHeight="1">
      <c r="A47" s="196"/>
      <c r="B47" s="141"/>
      <c r="C47" s="46" t="s">
        <v>187</v>
      </c>
      <c r="D47" s="41" t="s">
        <v>19</v>
      </c>
      <c r="E47" s="32">
        <f>SUM(F47:V47)</f>
        <v>0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99" t="s">
        <v>148</v>
      </c>
      <c r="X47" s="99" t="s">
        <v>148</v>
      </c>
      <c r="Y47" s="32">
        <v>2</v>
      </c>
      <c r="Z47" s="32">
        <v>2</v>
      </c>
      <c r="AA47" s="32">
        <v>2</v>
      </c>
      <c r="AB47" s="32">
        <v>2</v>
      </c>
      <c r="AC47" s="32">
        <v>2</v>
      </c>
      <c r="AD47" s="32">
        <v>1</v>
      </c>
      <c r="AE47" s="32">
        <v>1</v>
      </c>
      <c r="AF47" s="32">
        <v>1</v>
      </c>
      <c r="AG47" s="32">
        <v>1</v>
      </c>
      <c r="AH47" s="32">
        <v>1</v>
      </c>
      <c r="AI47" s="32">
        <v>1</v>
      </c>
      <c r="AJ47" s="99" t="s">
        <v>148</v>
      </c>
      <c r="AK47" s="32">
        <v>1</v>
      </c>
      <c r="AL47" s="32">
        <v>1</v>
      </c>
      <c r="AM47" s="32"/>
      <c r="AN47" s="32"/>
      <c r="AO47" s="32"/>
      <c r="AP47" s="32"/>
      <c r="AQ47" s="32"/>
      <c r="AR47" s="32"/>
      <c r="AS47" s="32"/>
      <c r="AT47" s="32"/>
      <c r="AU47" s="32"/>
      <c r="AV47" s="98" t="s">
        <v>146</v>
      </c>
      <c r="AW47" s="98" t="s">
        <v>146</v>
      </c>
      <c r="AX47" s="99" t="s">
        <v>148</v>
      </c>
      <c r="AY47" s="99" t="s">
        <v>148</v>
      </c>
      <c r="AZ47" s="99" t="s">
        <v>148</v>
      </c>
      <c r="BA47" s="99" t="s">
        <v>148</v>
      </c>
      <c r="BB47" s="99" t="s">
        <v>148</v>
      </c>
      <c r="BC47" s="99" t="s">
        <v>148</v>
      </c>
      <c r="BD47" s="99" t="s">
        <v>148</v>
      </c>
      <c r="BE47" s="99" t="s">
        <v>148</v>
      </c>
      <c r="BF47" s="32">
        <f>SUM(Y47:AT47)</f>
        <v>18</v>
      </c>
      <c r="BG47" s="32">
        <f>BF47+E47</f>
        <v>18</v>
      </c>
    </row>
    <row r="48" spans="1:59" ht="12" customHeight="1">
      <c r="A48" s="196"/>
      <c r="B48" s="77"/>
      <c r="C48" s="78"/>
      <c r="D48" s="64" t="s">
        <v>39</v>
      </c>
      <c r="E48" s="62">
        <f>SUM(F48:V48)</f>
        <v>0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99" t="s">
        <v>148</v>
      </c>
      <c r="X48" s="99" t="s">
        <v>148</v>
      </c>
      <c r="Y48" s="62">
        <v>1</v>
      </c>
      <c r="Z48" s="62"/>
      <c r="AA48" s="62">
        <v>1</v>
      </c>
      <c r="AB48" s="62"/>
      <c r="AC48" s="62">
        <v>1</v>
      </c>
      <c r="AD48" s="62"/>
      <c r="AE48" s="62">
        <v>1</v>
      </c>
      <c r="AF48" s="62"/>
      <c r="AG48" s="62">
        <v>1</v>
      </c>
      <c r="AH48" s="62">
        <v>1</v>
      </c>
      <c r="AI48" s="62">
        <v>1</v>
      </c>
      <c r="AJ48" s="99" t="s">
        <v>148</v>
      </c>
      <c r="AK48" s="62">
        <v>1</v>
      </c>
      <c r="AL48" s="62">
        <v>1</v>
      </c>
      <c r="AM48" s="62"/>
      <c r="AN48" s="62"/>
      <c r="AO48" s="62"/>
      <c r="AP48" s="62"/>
      <c r="AQ48" s="62"/>
      <c r="AR48" s="62"/>
      <c r="AS48" s="62"/>
      <c r="AT48" s="62"/>
      <c r="AU48" s="62"/>
      <c r="AV48" s="98" t="s">
        <v>146</v>
      </c>
      <c r="AW48" s="98" t="s">
        <v>146</v>
      </c>
      <c r="AX48" s="99" t="s">
        <v>148</v>
      </c>
      <c r="AY48" s="99" t="s">
        <v>148</v>
      </c>
      <c r="AZ48" s="99" t="s">
        <v>148</v>
      </c>
      <c r="BA48" s="99" t="s">
        <v>148</v>
      </c>
      <c r="BB48" s="99" t="s">
        <v>148</v>
      </c>
      <c r="BC48" s="99" t="s">
        <v>148</v>
      </c>
      <c r="BD48" s="99" t="s">
        <v>148</v>
      </c>
      <c r="BE48" s="99" t="s">
        <v>148</v>
      </c>
      <c r="BF48" s="62">
        <f>SUM(Y48:AT50)</f>
        <v>9</v>
      </c>
      <c r="BG48" s="62">
        <f>BF48+E48</f>
        <v>9</v>
      </c>
    </row>
    <row r="49" spans="1:59" ht="16.5" customHeight="1" hidden="1">
      <c r="A49" s="196"/>
      <c r="B49" s="43"/>
      <c r="C49" s="46"/>
      <c r="D49" s="4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99"/>
      <c r="X49" s="99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99" t="s">
        <v>148</v>
      </c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98" t="s">
        <v>146</v>
      </c>
      <c r="AW49" s="98" t="s">
        <v>146</v>
      </c>
      <c r="AX49" s="99" t="s">
        <v>148</v>
      </c>
      <c r="AY49" s="99" t="s">
        <v>148</v>
      </c>
      <c r="AZ49" s="99" t="s">
        <v>148</v>
      </c>
      <c r="BA49" s="99" t="s">
        <v>148</v>
      </c>
      <c r="BB49" s="99" t="s">
        <v>148</v>
      </c>
      <c r="BC49" s="99" t="s">
        <v>148</v>
      </c>
      <c r="BD49" s="99" t="s">
        <v>148</v>
      </c>
      <c r="BE49" s="99" t="s">
        <v>148</v>
      </c>
      <c r="BF49" s="32"/>
      <c r="BG49" s="32"/>
    </row>
    <row r="50" spans="1:59" ht="12" customHeight="1" hidden="1">
      <c r="A50" s="196"/>
      <c r="B50" s="77"/>
      <c r="C50" s="78"/>
      <c r="D50" s="64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99"/>
      <c r="X50" s="99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99" t="s">
        <v>148</v>
      </c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98" t="s">
        <v>146</v>
      </c>
      <c r="AW50" s="98" t="s">
        <v>146</v>
      </c>
      <c r="AX50" s="99" t="s">
        <v>148</v>
      </c>
      <c r="AY50" s="99" t="s">
        <v>148</v>
      </c>
      <c r="AZ50" s="99" t="s">
        <v>148</v>
      </c>
      <c r="BA50" s="99" t="s">
        <v>148</v>
      </c>
      <c r="BB50" s="99" t="s">
        <v>148</v>
      </c>
      <c r="BC50" s="99" t="s">
        <v>148</v>
      </c>
      <c r="BD50" s="99" t="s">
        <v>148</v>
      </c>
      <c r="BE50" s="99" t="s">
        <v>148</v>
      </c>
      <c r="BF50" s="62"/>
      <c r="BG50" s="62"/>
    </row>
    <row r="51" spans="1:59" ht="19.5" customHeight="1">
      <c r="A51" s="196"/>
      <c r="B51" s="190" t="s">
        <v>40</v>
      </c>
      <c r="C51" s="191"/>
      <c r="D51" s="192"/>
      <c r="E51" s="55">
        <f>E15+E17+E19+E21+E23+E25+E27+E33+E35+E37+E39+E43+E49+E29</f>
        <v>612</v>
      </c>
      <c r="F51" s="55">
        <f aca="true" t="shared" si="19" ref="F51:V52">F15+F17+F19+F21+F23+F25+F27+F33+F35+F37+F39+F43+F49+F29</f>
        <v>36</v>
      </c>
      <c r="G51" s="55">
        <f t="shared" si="19"/>
        <v>36</v>
      </c>
      <c r="H51" s="55">
        <f t="shared" si="19"/>
        <v>36</v>
      </c>
      <c r="I51" s="55">
        <f t="shared" si="19"/>
        <v>36</v>
      </c>
      <c r="J51" s="55">
        <f t="shared" si="19"/>
        <v>36</v>
      </c>
      <c r="K51" s="55">
        <f t="shared" si="19"/>
        <v>37</v>
      </c>
      <c r="L51" s="55">
        <f t="shared" si="19"/>
        <v>36</v>
      </c>
      <c r="M51" s="55">
        <f t="shared" si="19"/>
        <v>35</v>
      </c>
      <c r="N51" s="55">
        <f t="shared" si="19"/>
        <v>36</v>
      </c>
      <c r="O51" s="55">
        <f t="shared" si="19"/>
        <v>36</v>
      </c>
      <c r="P51" s="55">
        <f t="shared" si="19"/>
        <v>36</v>
      </c>
      <c r="Q51" s="55">
        <f t="shared" si="19"/>
        <v>36</v>
      </c>
      <c r="R51" s="55">
        <f t="shared" si="19"/>
        <v>36</v>
      </c>
      <c r="S51" s="55">
        <f t="shared" si="19"/>
        <v>36</v>
      </c>
      <c r="T51" s="55">
        <f t="shared" si="19"/>
        <v>36</v>
      </c>
      <c r="U51" s="55">
        <f t="shared" si="19"/>
        <v>36</v>
      </c>
      <c r="V51" s="55">
        <f t="shared" si="19"/>
        <v>36</v>
      </c>
      <c r="W51" s="55"/>
      <c r="X51" s="55"/>
      <c r="Y51" s="55">
        <f>Y15+Y17+Y19+Y21+Y23+Y25+Y27+Y33+Y35+Y37+Y39+Y43+Y49+Y47+Y29</f>
        <v>36</v>
      </c>
      <c r="Z51" s="55">
        <f aca="true" t="shared" si="20" ref="Z51:AI52">Z15+Z17+Z19+Z21+Z23+Z25+Z27+Z33+Z35+Z37+Z39+Z43+Z49+Z47+Z29</f>
        <v>36</v>
      </c>
      <c r="AA51" s="55">
        <f t="shared" si="20"/>
        <v>36</v>
      </c>
      <c r="AB51" s="55">
        <f t="shared" si="20"/>
        <v>36</v>
      </c>
      <c r="AC51" s="55">
        <f t="shared" si="20"/>
        <v>36</v>
      </c>
      <c r="AD51" s="55">
        <f t="shared" si="20"/>
        <v>36</v>
      </c>
      <c r="AE51" s="55">
        <f t="shared" si="20"/>
        <v>36</v>
      </c>
      <c r="AF51" s="55">
        <f t="shared" si="20"/>
        <v>36</v>
      </c>
      <c r="AG51" s="55">
        <f t="shared" si="20"/>
        <v>36</v>
      </c>
      <c r="AH51" s="55">
        <f t="shared" si="20"/>
        <v>36</v>
      </c>
      <c r="AI51" s="55">
        <f t="shared" si="20"/>
        <v>36</v>
      </c>
      <c r="AJ51" s="55"/>
      <c r="AK51" s="55">
        <f>AK15+AK17+AK19+AK21+AK23+AK25+AK27+AK33+AK35+AK37+AK39+AK43+AK49+AK47+AK29</f>
        <v>36</v>
      </c>
      <c r="AL51" s="55">
        <f aca="true" t="shared" si="21" ref="AL51:AU51">AL15+AL17+AL19+AL21+AL23+AL25+AL27+AL33+AL35+AL37+AL39+AL43+AL49+AL47+AL29</f>
        <v>36</v>
      </c>
      <c r="AM51" s="55">
        <f t="shared" si="21"/>
        <v>36</v>
      </c>
      <c r="AN51" s="55">
        <f t="shared" si="21"/>
        <v>36</v>
      </c>
      <c r="AO51" s="55">
        <f t="shared" si="21"/>
        <v>36</v>
      </c>
      <c r="AP51" s="55">
        <f t="shared" si="21"/>
        <v>36</v>
      </c>
      <c r="AQ51" s="55">
        <f t="shared" si="21"/>
        <v>36</v>
      </c>
      <c r="AR51" s="55">
        <f t="shared" si="21"/>
        <v>36</v>
      </c>
      <c r="AS51" s="55">
        <f t="shared" si="21"/>
        <v>36</v>
      </c>
      <c r="AT51" s="55">
        <f t="shared" si="21"/>
        <v>36</v>
      </c>
      <c r="AU51" s="55">
        <f t="shared" si="21"/>
        <v>36</v>
      </c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>
        <f>BF15+BF17+BF19+BF21+BF23+BF25+BF27+BF33+BF35+BF37+BF39+BF43+BF49+BF47+BF29</f>
        <v>792</v>
      </c>
      <c r="BG51" s="55">
        <f>E51+BF51</f>
        <v>1404</v>
      </c>
    </row>
    <row r="52" spans="1:59" ht="22.5" customHeight="1">
      <c r="A52" s="196"/>
      <c r="B52" s="187" t="s">
        <v>41</v>
      </c>
      <c r="C52" s="188"/>
      <c r="D52" s="189"/>
      <c r="E52" s="55">
        <f>E16+E18+E20+E22+E24+E26+E28+E34+E36+E38+E40+E44+E50+E30</f>
        <v>306</v>
      </c>
      <c r="F52" s="55">
        <f t="shared" si="19"/>
        <v>18</v>
      </c>
      <c r="G52" s="55">
        <f t="shared" si="19"/>
        <v>18</v>
      </c>
      <c r="H52" s="55">
        <f t="shared" si="19"/>
        <v>18</v>
      </c>
      <c r="I52" s="55">
        <f t="shared" si="19"/>
        <v>18</v>
      </c>
      <c r="J52" s="55">
        <f t="shared" si="19"/>
        <v>18</v>
      </c>
      <c r="K52" s="55">
        <f t="shared" si="19"/>
        <v>18</v>
      </c>
      <c r="L52" s="55">
        <f t="shared" si="19"/>
        <v>18</v>
      </c>
      <c r="M52" s="55">
        <f t="shared" si="19"/>
        <v>18</v>
      </c>
      <c r="N52" s="55">
        <f t="shared" si="19"/>
        <v>18</v>
      </c>
      <c r="O52" s="55">
        <f t="shared" si="19"/>
        <v>18</v>
      </c>
      <c r="P52" s="55">
        <f t="shared" si="19"/>
        <v>18</v>
      </c>
      <c r="Q52" s="55">
        <f t="shared" si="19"/>
        <v>18</v>
      </c>
      <c r="R52" s="55">
        <f t="shared" si="19"/>
        <v>18</v>
      </c>
      <c r="S52" s="55">
        <f t="shared" si="19"/>
        <v>18</v>
      </c>
      <c r="T52" s="55">
        <f t="shared" si="19"/>
        <v>18</v>
      </c>
      <c r="U52" s="55">
        <f t="shared" si="19"/>
        <v>18</v>
      </c>
      <c r="V52" s="55">
        <f t="shared" si="19"/>
        <v>18</v>
      </c>
      <c r="W52" s="55"/>
      <c r="X52" s="55"/>
      <c r="Y52" s="55">
        <f>Y16+Y18+Y20+Y22+Y24+Y26+Y28+Y34+Y36+Y38+Y40+Y44+Y50+Y48+Y30</f>
        <v>18</v>
      </c>
      <c r="Z52" s="55">
        <f t="shared" si="20"/>
        <v>18</v>
      </c>
      <c r="AA52" s="55">
        <f t="shared" si="20"/>
        <v>18</v>
      </c>
      <c r="AB52" s="55">
        <f t="shared" si="20"/>
        <v>18</v>
      </c>
      <c r="AC52" s="55">
        <f t="shared" si="20"/>
        <v>18</v>
      </c>
      <c r="AD52" s="55">
        <f t="shared" si="20"/>
        <v>18</v>
      </c>
      <c r="AE52" s="55">
        <f t="shared" si="20"/>
        <v>18</v>
      </c>
      <c r="AF52" s="55">
        <f t="shared" si="20"/>
        <v>18</v>
      </c>
      <c r="AG52" s="55">
        <f t="shared" si="20"/>
        <v>18</v>
      </c>
      <c r="AH52" s="55">
        <f t="shared" si="20"/>
        <v>18</v>
      </c>
      <c r="AI52" s="55">
        <f t="shared" si="20"/>
        <v>18</v>
      </c>
      <c r="AJ52" s="55"/>
      <c r="AK52" s="55">
        <f>AK16+AK18+AK20+AK22+AK24+AK26+AK28+AK34+AK36+AK38+AK40+AK44+AK50+AK48+AK30</f>
        <v>18</v>
      </c>
      <c r="AL52" s="55">
        <f aca="true" t="shared" si="22" ref="AL52:AU52">AL16+AL18+AL20+AL22+AL24+AL26+AL28+AL34+AL36+AL38+AL40+AL44+AL50+AL48+AL30</f>
        <v>18</v>
      </c>
      <c r="AM52" s="55">
        <f t="shared" si="22"/>
        <v>18</v>
      </c>
      <c r="AN52" s="55">
        <f t="shared" si="22"/>
        <v>18</v>
      </c>
      <c r="AO52" s="55">
        <f t="shared" si="22"/>
        <v>18</v>
      </c>
      <c r="AP52" s="55">
        <f t="shared" si="22"/>
        <v>18</v>
      </c>
      <c r="AQ52" s="55">
        <f t="shared" si="22"/>
        <v>18</v>
      </c>
      <c r="AR52" s="55">
        <f t="shared" si="22"/>
        <v>18</v>
      </c>
      <c r="AS52" s="55">
        <f t="shared" si="22"/>
        <v>18</v>
      </c>
      <c r="AT52" s="55">
        <f t="shared" si="22"/>
        <v>18</v>
      </c>
      <c r="AU52" s="55">
        <f t="shared" si="22"/>
        <v>18</v>
      </c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>
        <f>BF16+BF18+BF20+BF22+BF24+BF26+BF28+BF34+BF36+BF38+BF40+BF44+BF50+BF48+BF30</f>
        <v>396</v>
      </c>
      <c r="BG52" s="55">
        <f>E52+BF52</f>
        <v>702</v>
      </c>
    </row>
    <row r="53" spans="1:59" ht="11.25" customHeight="1">
      <c r="A53" s="205"/>
      <c r="B53" s="190" t="s">
        <v>42</v>
      </c>
      <c r="C53" s="191"/>
      <c r="D53" s="192"/>
      <c r="E53" s="55">
        <f>SUM(F53:V53)</f>
        <v>918</v>
      </c>
      <c r="F53" s="47">
        <f>F51+F52</f>
        <v>54</v>
      </c>
      <c r="G53" s="47">
        <f aca="true" t="shared" si="23" ref="G53:V53">G51+G52</f>
        <v>54</v>
      </c>
      <c r="H53" s="47">
        <f t="shared" si="23"/>
        <v>54</v>
      </c>
      <c r="I53" s="47">
        <f t="shared" si="23"/>
        <v>54</v>
      </c>
      <c r="J53" s="47">
        <f t="shared" si="23"/>
        <v>54</v>
      </c>
      <c r="K53" s="47">
        <f t="shared" si="23"/>
        <v>55</v>
      </c>
      <c r="L53" s="47">
        <f t="shared" si="23"/>
        <v>54</v>
      </c>
      <c r="M53" s="47">
        <f t="shared" si="23"/>
        <v>53</v>
      </c>
      <c r="N53" s="47">
        <f t="shared" si="23"/>
        <v>54</v>
      </c>
      <c r="O53" s="47">
        <f t="shared" si="23"/>
        <v>54</v>
      </c>
      <c r="P53" s="47">
        <f t="shared" si="23"/>
        <v>54</v>
      </c>
      <c r="Q53" s="47">
        <f t="shared" si="23"/>
        <v>54</v>
      </c>
      <c r="R53" s="47">
        <f t="shared" si="23"/>
        <v>54</v>
      </c>
      <c r="S53" s="47">
        <f t="shared" si="23"/>
        <v>54</v>
      </c>
      <c r="T53" s="47">
        <f t="shared" si="23"/>
        <v>54</v>
      </c>
      <c r="U53" s="47">
        <f t="shared" si="23"/>
        <v>54</v>
      </c>
      <c r="V53" s="47">
        <f t="shared" si="23"/>
        <v>54</v>
      </c>
      <c r="W53" s="47"/>
      <c r="X53" s="47"/>
      <c r="Y53" s="47">
        <f aca="true" t="shared" si="24" ref="Y53:AI53">Y51+Y52</f>
        <v>54</v>
      </c>
      <c r="Z53" s="47">
        <f t="shared" si="24"/>
        <v>54</v>
      </c>
      <c r="AA53" s="47">
        <f t="shared" si="24"/>
        <v>54</v>
      </c>
      <c r="AB53" s="47">
        <f t="shared" si="24"/>
        <v>54</v>
      </c>
      <c r="AC53" s="47">
        <f t="shared" si="24"/>
        <v>54</v>
      </c>
      <c r="AD53" s="47">
        <f t="shared" si="24"/>
        <v>54</v>
      </c>
      <c r="AE53" s="47">
        <f t="shared" si="24"/>
        <v>54</v>
      </c>
      <c r="AF53" s="47">
        <f t="shared" si="24"/>
        <v>54</v>
      </c>
      <c r="AG53" s="47">
        <f t="shared" si="24"/>
        <v>54</v>
      </c>
      <c r="AH53" s="47">
        <f t="shared" si="24"/>
        <v>54</v>
      </c>
      <c r="AI53" s="47">
        <f t="shared" si="24"/>
        <v>54</v>
      </c>
      <c r="AJ53" s="47"/>
      <c r="AK53" s="47">
        <f>AK51+AK52</f>
        <v>54</v>
      </c>
      <c r="AL53" s="47">
        <f aca="true" t="shared" si="25" ref="AL53:AU53">AL51+AL52</f>
        <v>54</v>
      </c>
      <c r="AM53" s="47">
        <f t="shared" si="25"/>
        <v>54</v>
      </c>
      <c r="AN53" s="47">
        <f t="shared" si="25"/>
        <v>54</v>
      </c>
      <c r="AO53" s="47">
        <f t="shared" si="25"/>
        <v>54</v>
      </c>
      <c r="AP53" s="47">
        <f t="shared" si="25"/>
        <v>54</v>
      </c>
      <c r="AQ53" s="63">
        <f t="shared" si="25"/>
        <v>54</v>
      </c>
      <c r="AR53" s="47">
        <f t="shared" si="25"/>
        <v>54</v>
      </c>
      <c r="AS53" s="47">
        <f t="shared" si="25"/>
        <v>54</v>
      </c>
      <c r="AT53" s="47">
        <f t="shared" si="25"/>
        <v>54</v>
      </c>
      <c r="AU53" s="47">
        <f t="shared" si="25"/>
        <v>54</v>
      </c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55">
        <f>SUM(Y53:AW53)</f>
        <v>1188</v>
      </c>
      <c r="BG53" s="55">
        <f>E53+BF53</f>
        <v>2106</v>
      </c>
    </row>
    <row r="55" spans="6:30" ht="8.25">
      <c r="F55" s="48"/>
      <c r="G55" s="48"/>
      <c r="H55" s="48"/>
      <c r="I55" s="48"/>
      <c r="J55" s="48"/>
      <c r="K55" s="48"/>
      <c r="L55" s="48"/>
      <c r="M55" s="48"/>
      <c r="N55" s="48"/>
      <c r="Y55" s="48"/>
      <c r="Z55" s="48"/>
      <c r="AA55" s="48"/>
      <c r="AB55" s="48"/>
      <c r="AC55" s="48"/>
      <c r="AD55" s="48"/>
    </row>
  </sheetData>
  <sheetProtection/>
  <mergeCells count="18">
    <mergeCell ref="BF5:BF10"/>
    <mergeCell ref="BG5:BG10"/>
    <mergeCell ref="F7:BE7"/>
    <mergeCell ref="F9:BE9"/>
    <mergeCell ref="A11:A53"/>
    <mergeCell ref="B11:B12"/>
    <mergeCell ref="C11:C12"/>
    <mergeCell ref="B45:B46"/>
    <mergeCell ref="C45:C46"/>
    <mergeCell ref="B51:D51"/>
    <mergeCell ref="B52:D52"/>
    <mergeCell ref="B53:D53"/>
    <mergeCell ref="B3:L3"/>
    <mergeCell ref="A5:A10"/>
    <mergeCell ref="B5:B10"/>
    <mergeCell ref="C5:C10"/>
    <mergeCell ref="D5:D10"/>
    <mergeCell ref="E5:E10"/>
  </mergeCells>
  <printOptions/>
  <pageMargins left="0.1968503937007874" right="0.15748031496062992" top="0.3937007874015748" bottom="0.15748031496062992" header="0.2362204724409449" footer="0.15748031496062992"/>
  <pageSetup horizontalDpi="600" verticalDpi="600" orientation="landscape" paperSize="9" scale="95" r:id="rId1"/>
  <colBreaks count="1" manualBreakCount="1"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97"/>
  <sheetViews>
    <sheetView view="pageBreakPreview" zoomScale="110" zoomScaleNormal="120" zoomScaleSheetLayoutView="110" zoomScalePageLayoutView="0" workbookViewId="0" topLeftCell="A1">
      <pane xSplit="3" ySplit="12" topLeftCell="D81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F92" sqref="BF92"/>
    </sheetView>
  </sheetViews>
  <sheetFormatPr defaultColWidth="9.140625" defaultRowHeight="15"/>
  <cols>
    <col min="1" max="1" width="2.421875" style="3" customWidth="1"/>
    <col min="2" max="2" width="7.421875" style="3" customWidth="1"/>
    <col min="3" max="3" width="14.421875" style="42" customWidth="1"/>
    <col min="4" max="4" width="6.140625" style="3" customWidth="1"/>
    <col min="5" max="5" width="3.28125" style="3" customWidth="1"/>
    <col min="6" max="7" width="2.28125" style="3" customWidth="1"/>
    <col min="8" max="8" width="2.140625" style="3" customWidth="1"/>
    <col min="9" max="18" width="2.140625" style="3" bestFit="1" customWidth="1"/>
    <col min="19" max="20" width="2.28125" style="3" bestFit="1" customWidth="1"/>
    <col min="21" max="21" width="2.421875" style="3" customWidth="1"/>
    <col min="22" max="22" width="2.28125" style="3" customWidth="1"/>
    <col min="23" max="24" width="2.00390625" style="3" customWidth="1"/>
    <col min="25" max="25" width="2.140625" style="3" customWidth="1"/>
    <col min="26" max="26" width="2.28125" style="3" bestFit="1" customWidth="1"/>
    <col min="27" max="35" width="2.140625" style="3" bestFit="1" customWidth="1"/>
    <col min="36" max="36" width="2.28125" style="3" customWidth="1"/>
    <col min="37" max="38" width="2.140625" style="3" bestFit="1" customWidth="1"/>
    <col min="39" max="41" width="2.28125" style="3" bestFit="1" customWidth="1"/>
    <col min="42" max="42" width="2.00390625" style="6" customWidth="1"/>
    <col min="43" max="43" width="2.140625" style="3" customWidth="1"/>
    <col min="44" max="44" width="2.28125" style="3" bestFit="1" customWidth="1"/>
    <col min="45" max="45" width="2.140625" style="3" customWidth="1"/>
    <col min="46" max="46" width="2.00390625" style="3" customWidth="1"/>
    <col min="47" max="47" width="2.28125" style="3" bestFit="1" customWidth="1"/>
    <col min="48" max="49" width="2.57421875" style="3" customWidth="1"/>
    <col min="50" max="57" width="2.140625" style="3" customWidth="1"/>
    <col min="58" max="59" width="3.28125" style="3" customWidth="1"/>
    <col min="60" max="16384" width="9.140625" style="3" customWidth="1"/>
  </cols>
  <sheetData>
    <row r="1" spans="2:12" ht="9.75">
      <c r="B1" s="4" t="s">
        <v>48</v>
      </c>
      <c r="C1" s="5"/>
      <c r="D1" s="4"/>
      <c r="E1" s="4"/>
      <c r="F1" s="4"/>
      <c r="G1" s="4"/>
      <c r="H1" s="4"/>
      <c r="I1" s="4"/>
      <c r="J1" s="4"/>
      <c r="K1" s="4"/>
      <c r="L1" s="4"/>
    </row>
    <row r="2" spans="2:12" ht="9.75">
      <c r="B2" s="4" t="s">
        <v>49</v>
      </c>
      <c r="C2" s="5"/>
      <c r="D2" s="4"/>
      <c r="E2" s="4"/>
      <c r="F2" s="4"/>
      <c r="G2" s="4"/>
      <c r="H2" s="4"/>
      <c r="I2" s="4"/>
      <c r="J2" s="4"/>
      <c r="K2" s="4"/>
      <c r="L2" s="4"/>
    </row>
    <row r="3" spans="2:12" ht="9.75">
      <c r="B3" s="193" t="s">
        <v>116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2:3" ht="9.75">
      <c r="B4" s="7"/>
      <c r="C4" s="8"/>
    </row>
    <row r="5" spans="1:59" ht="18.75" customHeight="1">
      <c r="A5" s="194" t="s">
        <v>20</v>
      </c>
      <c r="B5" s="195" t="s">
        <v>0</v>
      </c>
      <c r="C5" s="197" t="s">
        <v>16</v>
      </c>
      <c r="D5" s="199" t="s">
        <v>17</v>
      </c>
      <c r="E5" s="199" t="s">
        <v>81</v>
      </c>
      <c r="F5" s="9"/>
      <c r="G5" s="10" t="s">
        <v>21</v>
      </c>
      <c r="H5" s="11"/>
      <c r="I5" s="11"/>
      <c r="J5" s="12"/>
      <c r="K5" s="10" t="s">
        <v>22</v>
      </c>
      <c r="L5" s="11"/>
      <c r="M5" s="11"/>
      <c r="N5" s="12"/>
      <c r="O5" s="9"/>
      <c r="P5" s="10" t="s">
        <v>23</v>
      </c>
      <c r="Q5" s="11"/>
      <c r="R5" s="12"/>
      <c r="S5" s="9"/>
      <c r="T5" s="10" t="s">
        <v>24</v>
      </c>
      <c r="U5" s="11"/>
      <c r="V5" s="12"/>
      <c r="W5" s="9"/>
      <c r="X5" s="13" t="s">
        <v>25</v>
      </c>
      <c r="Y5" s="14"/>
      <c r="Z5" s="14"/>
      <c r="AA5" s="15"/>
      <c r="AB5" s="9"/>
      <c r="AC5" s="10" t="s">
        <v>26</v>
      </c>
      <c r="AD5" s="11"/>
      <c r="AE5" s="12"/>
      <c r="AF5" s="9"/>
      <c r="AG5" s="10" t="s">
        <v>27</v>
      </c>
      <c r="AH5" s="11"/>
      <c r="AI5" s="12"/>
      <c r="AJ5" s="9"/>
      <c r="AK5" s="10" t="s">
        <v>28</v>
      </c>
      <c r="AL5" s="11"/>
      <c r="AM5" s="12"/>
      <c r="AN5" s="9"/>
      <c r="AO5" s="10" t="s">
        <v>29</v>
      </c>
      <c r="AP5" s="11"/>
      <c r="AQ5" s="11"/>
      <c r="AR5" s="12"/>
      <c r="AS5" s="9"/>
      <c r="AT5" s="10" t="s">
        <v>30</v>
      </c>
      <c r="AU5" s="11"/>
      <c r="AV5" s="12"/>
      <c r="AW5" s="9"/>
      <c r="AX5" s="10" t="s">
        <v>31</v>
      </c>
      <c r="AY5" s="11"/>
      <c r="AZ5" s="11"/>
      <c r="BA5" s="12"/>
      <c r="BB5" s="9"/>
      <c r="BC5" s="10" t="s">
        <v>32</v>
      </c>
      <c r="BD5" s="11"/>
      <c r="BE5" s="12"/>
      <c r="BF5" s="199" t="s">
        <v>81</v>
      </c>
      <c r="BG5" s="199" t="s">
        <v>82</v>
      </c>
    </row>
    <row r="6" spans="1:59" ht="35.25" customHeight="1">
      <c r="A6" s="194"/>
      <c r="B6" s="196"/>
      <c r="C6" s="198"/>
      <c r="D6" s="200"/>
      <c r="E6" s="200"/>
      <c r="F6" s="9" t="s">
        <v>59</v>
      </c>
      <c r="G6" s="9" t="s">
        <v>60</v>
      </c>
      <c r="H6" s="9" t="s">
        <v>33</v>
      </c>
      <c r="I6" s="9" t="s">
        <v>34</v>
      </c>
      <c r="J6" s="9" t="s">
        <v>103</v>
      </c>
      <c r="K6" s="16" t="s">
        <v>57</v>
      </c>
      <c r="L6" s="16" t="s">
        <v>58</v>
      </c>
      <c r="M6" s="16" t="s">
        <v>36</v>
      </c>
      <c r="N6" s="17" t="s">
        <v>104</v>
      </c>
      <c r="O6" s="9" t="s">
        <v>83</v>
      </c>
      <c r="P6" s="16" t="s">
        <v>84</v>
      </c>
      <c r="Q6" s="16" t="s">
        <v>85</v>
      </c>
      <c r="R6" s="18" t="s">
        <v>86</v>
      </c>
      <c r="S6" s="19" t="s">
        <v>59</v>
      </c>
      <c r="T6" s="16" t="s">
        <v>60</v>
      </c>
      <c r="U6" s="16" t="s">
        <v>33</v>
      </c>
      <c r="V6" s="16" t="s">
        <v>34</v>
      </c>
      <c r="W6" s="9" t="s">
        <v>105</v>
      </c>
      <c r="X6" s="19" t="s">
        <v>50</v>
      </c>
      <c r="Y6" s="16" t="s">
        <v>51</v>
      </c>
      <c r="Z6" s="16" t="s">
        <v>52</v>
      </c>
      <c r="AA6" s="19" t="s">
        <v>106</v>
      </c>
      <c r="AB6" s="19" t="s">
        <v>53</v>
      </c>
      <c r="AC6" s="16" t="s">
        <v>54</v>
      </c>
      <c r="AD6" s="16" t="s">
        <v>44</v>
      </c>
      <c r="AE6" s="16" t="s">
        <v>107</v>
      </c>
      <c r="AF6" s="19" t="s">
        <v>53</v>
      </c>
      <c r="AG6" s="16" t="s">
        <v>108</v>
      </c>
      <c r="AH6" s="16" t="s">
        <v>44</v>
      </c>
      <c r="AI6" s="16" t="s">
        <v>35</v>
      </c>
      <c r="AJ6" s="19" t="s">
        <v>101</v>
      </c>
      <c r="AK6" s="16" t="s">
        <v>57</v>
      </c>
      <c r="AL6" s="16" t="s">
        <v>58</v>
      </c>
      <c r="AM6" s="16" t="s">
        <v>36</v>
      </c>
      <c r="AN6" s="19" t="s">
        <v>102</v>
      </c>
      <c r="AO6" s="16" t="s">
        <v>109</v>
      </c>
      <c r="AP6" s="18" t="s">
        <v>55</v>
      </c>
      <c r="AQ6" s="16" t="s">
        <v>43</v>
      </c>
      <c r="AR6" s="16" t="s">
        <v>56</v>
      </c>
      <c r="AS6" s="19" t="s">
        <v>59</v>
      </c>
      <c r="AT6" s="16" t="s">
        <v>60</v>
      </c>
      <c r="AU6" s="16" t="s">
        <v>33</v>
      </c>
      <c r="AV6" s="16" t="s">
        <v>34</v>
      </c>
      <c r="AW6" s="19" t="s">
        <v>103</v>
      </c>
      <c r="AX6" s="16" t="s">
        <v>57</v>
      </c>
      <c r="AY6" s="16" t="s">
        <v>58</v>
      </c>
      <c r="AZ6" s="16" t="s">
        <v>36</v>
      </c>
      <c r="BA6" s="9" t="s">
        <v>104</v>
      </c>
      <c r="BB6" s="20" t="s">
        <v>83</v>
      </c>
      <c r="BC6" s="16" t="s">
        <v>84</v>
      </c>
      <c r="BD6" s="16" t="s">
        <v>85</v>
      </c>
      <c r="BE6" s="16" t="s">
        <v>110</v>
      </c>
      <c r="BF6" s="200"/>
      <c r="BG6" s="200"/>
    </row>
    <row r="7" spans="1:59" ht="15" customHeight="1">
      <c r="A7" s="194"/>
      <c r="B7" s="196"/>
      <c r="C7" s="198"/>
      <c r="D7" s="200"/>
      <c r="E7" s="200"/>
      <c r="F7" s="202" t="s">
        <v>18</v>
      </c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4"/>
      <c r="BF7" s="200"/>
      <c r="BG7" s="200"/>
    </row>
    <row r="8" spans="1:59" ht="12" customHeight="1">
      <c r="A8" s="194"/>
      <c r="B8" s="196"/>
      <c r="C8" s="198"/>
      <c r="D8" s="200"/>
      <c r="E8" s="200"/>
      <c r="F8" s="16">
        <v>35</v>
      </c>
      <c r="G8" s="16">
        <v>36</v>
      </c>
      <c r="H8" s="16">
        <v>37</v>
      </c>
      <c r="I8" s="16">
        <v>38</v>
      </c>
      <c r="J8" s="16">
        <v>39</v>
      </c>
      <c r="K8" s="16">
        <v>40</v>
      </c>
      <c r="L8" s="16">
        <v>41</v>
      </c>
      <c r="M8" s="16">
        <v>42</v>
      </c>
      <c r="N8" s="21">
        <v>43</v>
      </c>
      <c r="O8" s="21">
        <v>44</v>
      </c>
      <c r="P8" s="21">
        <v>45</v>
      </c>
      <c r="Q8" s="21">
        <v>46</v>
      </c>
      <c r="R8" s="21">
        <v>47</v>
      </c>
      <c r="S8" s="21">
        <v>48</v>
      </c>
      <c r="T8" s="21">
        <v>49</v>
      </c>
      <c r="U8" s="21">
        <v>50</v>
      </c>
      <c r="V8" s="21">
        <v>51</v>
      </c>
      <c r="W8" s="16">
        <v>52</v>
      </c>
      <c r="X8" s="22">
        <v>1</v>
      </c>
      <c r="Y8" s="22">
        <v>2</v>
      </c>
      <c r="Z8" s="22">
        <v>3</v>
      </c>
      <c r="AA8" s="22">
        <v>4</v>
      </c>
      <c r="AB8" s="23">
        <v>5</v>
      </c>
      <c r="AC8" s="22">
        <v>6</v>
      </c>
      <c r="AD8" s="22">
        <v>7</v>
      </c>
      <c r="AE8" s="22">
        <v>8</v>
      </c>
      <c r="AF8" s="23">
        <v>9</v>
      </c>
      <c r="AG8" s="16">
        <v>10</v>
      </c>
      <c r="AH8" s="16">
        <v>11</v>
      </c>
      <c r="AI8" s="16">
        <v>12</v>
      </c>
      <c r="AJ8" s="16">
        <v>13</v>
      </c>
      <c r="AK8" s="16">
        <v>14</v>
      </c>
      <c r="AL8" s="16">
        <v>15</v>
      </c>
      <c r="AM8" s="16">
        <v>16</v>
      </c>
      <c r="AN8" s="16">
        <v>17</v>
      </c>
      <c r="AO8" s="21">
        <v>18</v>
      </c>
      <c r="AP8" s="18">
        <v>19</v>
      </c>
      <c r="AQ8" s="16">
        <v>20</v>
      </c>
      <c r="AR8" s="16">
        <v>21</v>
      </c>
      <c r="AS8" s="16">
        <v>22</v>
      </c>
      <c r="AT8" s="24">
        <v>23</v>
      </c>
      <c r="AU8" s="16">
        <v>24</v>
      </c>
      <c r="AV8" s="16">
        <v>25</v>
      </c>
      <c r="AW8" s="21">
        <v>26</v>
      </c>
      <c r="AX8" s="16">
        <v>27</v>
      </c>
      <c r="AY8" s="16">
        <v>28</v>
      </c>
      <c r="AZ8" s="16">
        <v>29</v>
      </c>
      <c r="BA8" s="16">
        <v>30</v>
      </c>
      <c r="BB8" s="16">
        <v>31</v>
      </c>
      <c r="BC8" s="16">
        <v>32</v>
      </c>
      <c r="BD8" s="16">
        <v>33</v>
      </c>
      <c r="BE8" s="16">
        <v>34</v>
      </c>
      <c r="BF8" s="200"/>
      <c r="BG8" s="200"/>
    </row>
    <row r="9" spans="1:59" ht="15" customHeight="1">
      <c r="A9" s="194"/>
      <c r="B9" s="196"/>
      <c r="C9" s="198"/>
      <c r="D9" s="200"/>
      <c r="E9" s="200"/>
      <c r="F9" s="202" t="s">
        <v>37</v>
      </c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4"/>
      <c r="BF9" s="200"/>
      <c r="BG9" s="200"/>
    </row>
    <row r="10" spans="1:59" ht="16.5" customHeight="1">
      <c r="A10" s="194"/>
      <c r="B10" s="196"/>
      <c r="C10" s="198"/>
      <c r="D10" s="200"/>
      <c r="E10" s="201"/>
      <c r="F10" s="16">
        <v>1</v>
      </c>
      <c r="G10" s="16">
        <v>2</v>
      </c>
      <c r="H10" s="16">
        <v>3</v>
      </c>
      <c r="I10" s="16">
        <v>4</v>
      </c>
      <c r="J10" s="25">
        <v>5</v>
      </c>
      <c r="K10" s="16">
        <v>6</v>
      </c>
      <c r="L10" s="16">
        <v>7</v>
      </c>
      <c r="M10" s="16">
        <v>8</v>
      </c>
      <c r="N10" s="25">
        <v>9</v>
      </c>
      <c r="O10" s="16">
        <v>10</v>
      </c>
      <c r="P10" s="16">
        <v>11</v>
      </c>
      <c r="Q10" s="16">
        <v>12</v>
      </c>
      <c r="R10" s="16">
        <v>13</v>
      </c>
      <c r="S10" s="16">
        <v>14</v>
      </c>
      <c r="T10" s="16">
        <v>15</v>
      </c>
      <c r="U10" s="16">
        <v>16</v>
      </c>
      <c r="V10" s="16">
        <v>17</v>
      </c>
      <c r="W10" s="21">
        <v>18</v>
      </c>
      <c r="X10" s="16">
        <v>19</v>
      </c>
      <c r="Y10" s="16">
        <v>20</v>
      </c>
      <c r="Z10" s="16">
        <v>21</v>
      </c>
      <c r="AA10" s="16">
        <v>22</v>
      </c>
      <c r="AB10" s="24">
        <v>23</v>
      </c>
      <c r="AC10" s="16">
        <v>24</v>
      </c>
      <c r="AD10" s="16">
        <v>25</v>
      </c>
      <c r="AE10" s="21">
        <v>26</v>
      </c>
      <c r="AF10" s="16">
        <v>27</v>
      </c>
      <c r="AG10" s="16">
        <v>28</v>
      </c>
      <c r="AH10" s="16">
        <v>29</v>
      </c>
      <c r="AI10" s="16">
        <v>30</v>
      </c>
      <c r="AJ10" s="16">
        <v>31</v>
      </c>
      <c r="AK10" s="16">
        <v>32</v>
      </c>
      <c r="AL10" s="16">
        <v>33</v>
      </c>
      <c r="AM10" s="16">
        <v>34</v>
      </c>
      <c r="AN10" s="16">
        <v>35</v>
      </c>
      <c r="AO10" s="16">
        <v>36</v>
      </c>
      <c r="AP10" s="18">
        <v>37</v>
      </c>
      <c r="AQ10" s="16">
        <v>38</v>
      </c>
      <c r="AR10" s="152">
        <v>39</v>
      </c>
      <c r="AS10" s="16">
        <v>40</v>
      </c>
      <c r="AT10" s="16">
        <v>41</v>
      </c>
      <c r="AU10" s="16">
        <v>42</v>
      </c>
      <c r="AV10" s="21">
        <v>43</v>
      </c>
      <c r="AW10" s="21">
        <v>44</v>
      </c>
      <c r="AX10" s="21">
        <v>45</v>
      </c>
      <c r="AY10" s="21">
        <v>46</v>
      </c>
      <c r="AZ10" s="21">
        <v>47</v>
      </c>
      <c r="BA10" s="21">
        <v>48</v>
      </c>
      <c r="BB10" s="21">
        <v>49</v>
      </c>
      <c r="BC10" s="21">
        <v>50</v>
      </c>
      <c r="BD10" s="21">
        <v>51</v>
      </c>
      <c r="BE10" s="16">
        <v>52</v>
      </c>
      <c r="BF10" s="201"/>
      <c r="BG10" s="201"/>
    </row>
    <row r="11" spans="1:59" ht="9" customHeight="1" hidden="1">
      <c r="A11" s="216" t="s">
        <v>47</v>
      </c>
      <c r="B11" s="219"/>
      <c r="C11" s="221"/>
      <c r="D11" s="149" t="s">
        <v>19</v>
      </c>
      <c r="E11" s="104">
        <f>SUM(F11:U11)</f>
        <v>576</v>
      </c>
      <c r="F11" s="104">
        <f aca="true" t="shared" si="0" ref="F11:U11">F91</f>
        <v>36</v>
      </c>
      <c r="G11" s="104">
        <f t="shared" si="0"/>
        <v>36</v>
      </c>
      <c r="H11" s="104">
        <f t="shared" si="0"/>
        <v>36</v>
      </c>
      <c r="I11" s="104">
        <f t="shared" si="0"/>
        <v>36</v>
      </c>
      <c r="J11" s="104">
        <f t="shared" si="0"/>
        <v>36</v>
      </c>
      <c r="K11" s="104">
        <f t="shared" si="0"/>
        <v>36</v>
      </c>
      <c r="L11" s="104">
        <f t="shared" si="0"/>
        <v>36</v>
      </c>
      <c r="M11" s="104">
        <f t="shared" si="0"/>
        <v>36</v>
      </c>
      <c r="N11" s="104">
        <f t="shared" si="0"/>
        <v>36</v>
      </c>
      <c r="O11" s="104">
        <f t="shared" si="0"/>
        <v>36</v>
      </c>
      <c r="P11" s="104">
        <f t="shared" si="0"/>
        <v>36</v>
      </c>
      <c r="Q11" s="104">
        <f t="shared" si="0"/>
        <v>36</v>
      </c>
      <c r="R11" s="104">
        <f t="shared" si="0"/>
        <v>36</v>
      </c>
      <c r="S11" s="104">
        <f t="shared" si="0"/>
        <v>36</v>
      </c>
      <c r="T11" s="104">
        <f t="shared" si="0"/>
        <v>36</v>
      </c>
      <c r="U11" s="104">
        <f t="shared" si="0"/>
        <v>36</v>
      </c>
      <c r="V11" s="104">
        <f>V91</f>
        <v>36</v>
      </c>
      <c r="W11" s="151" t="s">
        <v>148</v>
      </c>
      <c r="X11" s="151" t="s">
        <v>148</v>
      </c>
      <c r="Y11" s="104">
        <f aca="true" t="shared" si="1" ref="Y11:AV11">Y91</f>
        <v>36</v>
      </c>
      <c r="Z11" s="104">
        <f t="shared" si="1"/>
        <v>36</v>
      </c>
      <c r="AA11" s="104">
        <f t="shared" si="1"/>
        <v>36</v>
      </c>
      <c r="AB11" s="104">
        <f t="shared" si="1"/>
        <v>36</v>
      </c>
      <c r="AC11" s="104">
        <f t="shared" si="1"/>
        <v>36</v>
      </c>
      <c r="AD11" s="104">
        <f t="shared" si="1"/>
        <v>36</v>
      </c>
      <c r="AE11" s="104">
        <f t="shared" si="1"/>
        <v>36</v>
      </c>
      <c r="AF11" s="104">
        <f t="shared" si="1"/>
        <v>36</v>
      </c>
      <c r="AG11" s="104">
        <f t="shared" si="1"/>
        <v>36</v>
      </c>
      <c r="AH11" s="104">
        <f t="shared" si="1"/>
        <v>36</v>
      </c>
      <c r="AI11" s="104">
        <f t="shared" si="1"/>
        <v>36</v>
      </c>
      <c r="AJ11" s="104">
        <f t="shared" si="1"/>
        <v>36</v>
      </c>
      <c r="AK11" s="104">
        <f t="shared" si="1"/>
        <v>36</v>
      </c>
      <c r="AL11" s="104">
        <f t="shared" si="1"/>
        <v>36</v>
      </c>
      <c r="AM11" s="104">
        <f t="shared" si="1"/>
        <v>36</v>
      </c>
      <c r="AN11" s="104">
        <f t="shared" si="1"/>
        <v>36</v>
      </c>
      <c r="AO11" s="104">
        <f t="shared" si="1"/>
        <v>36</v>
      </c>
      <c r="AP11" s="104">
        <f t="shared" si="1"/>
        <v>36</v>
      </c>
      <c r="AQ11" s="104">
        <f t="shared" si="1"/>
        <v>36</v>
      </c>
      <c r="AR11" s="104">
        <f t="shared" si="1"/>
        <v>36</v>
      </c>
      <c r="AS11" s="104">
        <f t="shared" si="1"/>
        <v>36</v>
      </c>
      <c r="AT11" s="104">
        <f t="shared" si="1"/>
        <v>36</v>
      </c>
      <c r="AU11" s="104">
        <f t="shared" si="1"/>
        <v>36</v>
      </c>
      <c r="AV11" s="104">
        <f t="shared" si="1"/>
        <v>36</v>
      </c>
      <c r="AW11" s="150" t="s">
        <v>146</v>
      </c>
      <c r="AX11" s="151" t="s">
        <v>148</v>
      </c>
      <c r="AY11" s="151" t="s">
        <v>148</v>
      </c>
      <c r="AZ11" s="151" t="s">
        <v>148</v>
      </c>
      <c r="BA11" s="151" t="s">
        <v>148</v>
      </c>
      <c r="BB11" s="151" t="s">
        <v>148</v>
      </c>
      <c r="BC11" s="151" t="s">
        <v>148</v>
      </c>
      <c r="BD11" s="151" t="s">
        <v>148</v>
      </c>
      <c r="BE11" s="151" t="s">
        <v>148</v>
      </c>
      <c r="BF11" s="104">
        <f>SUM(Y11:AW11)</f>
        <v>864</v>
      </c>
      <c r="BG11" s="104">
        <f>E11+BF11</f>
        <v>1440</v>
      </c>
    </row>
    <row r="12" spans="1:59" ht="12" customHeight="1" hidden="1">
      <c r="A12" s="217"/>
      <c r="B12" s="220"/>
      <c r="C12" s="222"/>
      <c r="D12" s="149" t="s">
        <v>39</v>
      </c>
      <c r="E12" s="104">
        <f>SUM(F12:T12)</f>
        <v>270</v>
      </c>
      <c r="F12" s="104">
        <f aca="true" t="shared" si="2" ref="F12:U12">F92</f>
        <v>18</v>
      </c>
      <c r="G12" s="104">
        <f t="shared" si="2"/>
        <v>18</v>
      </c>
      <c r="H12" s="104">
        <f t="shared" si="2"/>
        <v>18</v>
      </c>
      <c r="I12" s="104">
        <f t="shared" si="2"/>
        <v>18</v>
      </c>
      <c r="J12" s="104">
        <f t="shared" si="2"/>
        <v>18</v>
      </c>
      <c r="K12" s="104">
        <f t="shared" si="2"/>
        <v>18</v>
      </c>
      <c r="L12" s="104">
        <f t="shared" si="2"/>
        <v>18</v>
      </c>
      <c r="M12" s="104">
        <f t="shared" si="2"/>
        <v>18</v>
      </c>
      <c r="N12" s="104">
        <f t="shared" si="2"/>
        <v>18</v>
      </c>
      <c r="O12" s="104">
        <f t="shared" si="2"/>
        <v>18</v>
      </c>
      <c r="P12" s="104">
        <f t="shared" si="2"/>
        <v>18</v>
      </c>
      <c r="Q12" s="104">
        <f t="shared" si="2"/>
        <v>18</v>
      </c>
      <c r="R12" s="104">
        <f t="shared" si="2"/>
        <v>18</v>
      </c>
      <c r="S12" s="104">
        <f t="shared" si="2"/>
        <v>18</v>
      </c>
      <c r="T12" s="104">
        <f t="shared" si="2"/>
        <v>18</v>
      </c>
      <c r="U12" s="104">
        <f t="shared" si="2"/>
        <v>18</v>
      </c>
      <c r="V12" s="104">
        <f>V92</f>
        <v>18</v>
      </c>
      <c r="W12" s="151" t="s">
        <v>148</v>
      </c>
      <c r="X12" s="151" t="s">
        <v>148</v>
      </c>
      <c r="Y12" s="104">
        <f aca="true" t="shared" si="3" ref="Y12:AV12">Y92</f>
        <v>18</v>
      </c>
      <c r="Z12" s="104">
        <f t="shared" si="3"/>
        <v>18</v>
      </c>
      <c r="AA12" s="104">
        <f t="shared" si="3"/>
        <v>18</v>
      </c>
      <c r="AB12" s="104">
        <f t="shared" si="3"/>
        <v>18</v>
      </c>
      <c r="AC12" s="104">
        <f t="shared" si="3"/>
        <v>18</v>
      </c>
      <c r="AD12" s="104">
        <f t="shared" si="3"/>
        <v>18</v>
      </c>
      <c r="AE12" s="104">
        <f t="shared" si="3"/>
        <v>18</v>
      </c>
      <c r="AF12" s="104">
        <f t="shared" si="3"/>
        <v>18</v>
      </c>
      <c r="AG12" s="104">
        <f t="shared" si="3"/>
        <v>18</v>
      </c>
      <c r="AH12" s="104">
        <f t="shared" si="3"/>
        <v>18</v>
      </c>
      <c r="AI12" s="104">
        <f t="shared" si="3"/>
        <v>18</v>
      </c>
      <c r="AJ12" s="104">
        <f t="shared" si="3"/>
        <v>18</v>
      </c>
      <c r="AK12" s="104">
        <f t="shared" si="3"/>
        <v>18</v>
      </c>
      <c r="AL12" s="104">
        <f t="shared" si="3"/>
        <v>18</v>
      </c>
      <c r="AM12" s="104">
        <f t="shared" si="3"/>
        <v>18</v>
      </c>
      <c r="AN12" s="104">
        <f t="shared" si="3"/>
        <v>18</v>
      </c>
      <c r="AO12" s="104">
        <f t="shared" si="3"/>
        <v>18</v>
      </c>
      <c r="AP12" s="104">
        <f t="shared" si="3"/>
        <v>18</v>
      </c>
      <c r="AQ12" s="104">
        <f t="shared" si="3"/>
        <v>18</v>
      </c>
      <c r="AR12" s="104">
        <f t="shared" si="3"/>
        <v>18</v>
      </c>
      <c r="AS12" s="104">
        <f t="shared" si="3"/>
        <v>0</v>
      </c>
      <c r="AT12" s="104">
        <f t="shared" si="3"/>
        <v>0</v>
      </c>
      <c r="AU12" s="104">
        <f t="shared" si="3"/>
        <v>0</v>
      </c>
      <c r="AV12" s="104">
        <f t="shared" si="3"/>
        <v>0</v>
      </c>
      <c r="AW12" s="150" t="s">
        <v>146</v>
      </c>
      <c r="AX12" s="151" t="s">
        <v>148</v>
      </c>
      <c r="AY12" s="151" t="s">
        <v>148</v>
      </c>
      <c r="AZ12" s="151" t="s">
        <v>148</v>
      </c>
      <c r="BA12" s="151" t="s">
        <v>148</v>
      </c>
      <c r="BB12" s="151" t="s">
        <v>148</v>
      </c>
      <c r="BC12" s="151" t="s">
        <v>148</v>
      </c>
      <c r="BD12" s="151" t="s">
        <v>148</v>
      </c>
      <c r="BE12" s="151" t="s">
        <v>148</v>
      </c>
      <c r="BF12" s="104">
        <f>SUM(Y12:AW12)</f>
        <v>360</v>
      </c>
      <c r="BG12" s="104">
        <f>E12+BF12</f>
        <v>630</v>
      </c>
    </row>
    <row r="13" spans="1:59" ht="12" customHeight="1">
      <c r="A13" s="217"/>
      <c r="B13" s="206" t="s">
        <v>135</v>
      </c>
      <c r="C13" s="208" t="s">
        <v>119</v>
      </c>
      <c r="D13" s="54" t="s">
        <v>19</v>
      </c>
      <c r="E13" s="55">
        <f>SUM(F13:V13)</f>
        <v>134</v>
      </c>
      <c r="F13" s="55">
        <f>F15+E35+E45</f>
        <v>68</v>
      </c>
      <c r="G13" s="55">
        <f aca="true" t="shared" si="4" ref="G13:S13">G15+F35+F45</f>
        <v>5</v>
      </c>
      <c r="H13" s="55">
        <f t="shared" si="4"/>
        <v>5</v>
      </c>
      <c r="I13" s="55">
        <f t="shared" si="4"/>
        <v>6</v>
      </c>
      <c r="J13" s="55">
        <f t="shared" si="4"/>
        <v>5</v>
      </c>
      <c r="K13" s="55">
        <f t="shared" si="4"/>
        <v>5</v>
      </c>
      <c r="L13" s="55">
        <f t="shared" si="4"/>
        <v>5</v>
      </c>
      <c r="M13" s="55">
        <f t="shared" si="4"/>
        <v>5</v>
      </c>
      <c r="N13" s="55">
        <f t="shared" si="4"/>
        <v>5</v>
      </c>
      <c r="O13" s="55">
        <f t="shared" si="4"/>
        <v>5</v>
      </c>
      <c r="P13" s="55">
        <f t="shared" si="4"/>
        <v>5</v>
      </c>
      <c r="Q13" s="55">
        <f t="shared" si="4"/>
        <v>5</v>
      </c>
      <c r="R13" s="55">
        <f t="shared" si="4"/>
        <v>5</v>
      </c>
      <c r="S13" s="55">
        <f t="shared" si="4"/>
        <v>5</v>
      </c>
      <c r="T13" s="80"/>
      <c r="U13" s="80"/>
      <c r="V13" s="80"/>
      <c r="W13" s="99" t="s">
        <v>148</v>
      </c>
      <c r="X13" s="99" t="s">
        <v>148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98" t="s">
        <v>146</v>
      </c>
      <c r="AX13" s="99" t="s">
        <v>148</v>
      </c>
      <c r="AY13" s="99" t="s">
        <v>148</v>
      </c>
      <c r="AZ13" s="99" t="s">
        <v>148</v>
      </c>
      <c r="BA13" s="99" t="s">
        <v>148</v>
      </c>
      <c r="BB13" s="99" t="s">
        <v>148</v>
      </c>
      <c r="BC13" s="99" t="s">
        <v>148</v>
      </c>
      <c r="BD13" s="99" t="s">
        <v>148</v>
      </c>
      <c r="BE13" s="99" t="s">
        <v>148</v>
      </c>
      <c r="BF13" s="55">
        <f aca="true" t="shared" si="5" ref="BF13:BF18">SUM(Y13:AW13)</f>
        <v>0</v>
      </c>
      <c r="BG13" s="55">
        <f aca="true" t="shared" si="6" ref="BG13:BG18">E13+BF13</f>
        <v>134</v>
      </c>
    </row>
    <row r="14" spans="1:59" ht="12" customHeight="1">
      <c r="A14" s="217"/>
      <c r="B14" s="207"/>
      <c r="C14" s="209"/>
      <c r="D14" s="54" t="s">
        <v>39</v>
      </c>
      <c r="E14" s="55">
        <f>SUM(F14:V14)</f>
        <v>36</v>
      </c>
      <c r="F14" s="55">
        <f aca="true" t="shared" si="7" ref="F14:S14">F16+F36+F46</f>
        <v>1</v>
      </c>
      <c r="G14" s="55">
        <f t="shared" si="7"/>
        <v>3</v>
      </c>
      <c r="H14" s="55">
        <f t="shared" si="7"/>
        <v>3</v>
      </c>
      <c r="I14" s="55">
        <f t="shared" si="7"/>
        <v>3</v>
      </c>
      <c r="J14" s="55">
        <f t="shared" si="7"/>
        <v>2</v>
      </c>
      <c r="K14" s="55">
        <f t="shared" si="7"/>
        <v>3</v>
      </c>
      <c r="L14" s="55">
        <f t="shared" si="7"/>
        <v>2</v>
      </c>
      <c r="M14" s="55">
        <f t="shared" si="7"/>
        <v>3</v>
      </c>
      <c r="N14" s="55">
        <f t="shared" si="7"/>
        <v>2</v>
      </c>
      <c r="O14" s="55">
        <f t="shared" si="7"/>
        <v>3</v>
      </c>
      <c r="P14" s="55">
        <f t="shared" si="7"/>
        <v>2</v>
      </c>
      <c r="Q14" s="55">
        <f t="shared" si="7"/>
        <v>3</v>
      </c>
      <c r="R14" s="55">
        <f t="shared" si="7"/>
        <v>3</v>
      </c>
      <c r="S14" s="55">
        <f t="shared" si="7"/>
        <v>3</v>
      </c>
      <c r="T14" s="80"/>
      <c r="U14" s="80"/>
      <c r="V14" s="80"/>
      <c r="W14" s="99" t="s">
        <v>148</v>
      </c>
      <c r="X14" s="99" t="s">
        <v>148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98" t="s">
        <v>146</v>
      </c>
      <c r="AX14" s="99" t="s">
        <v>148</v>
      </c>
      <c r="AY14" s="99" t="s">
        <v>148</v>
      </c>
      <c r="AZ14" s="99" t="s">
        <v>148</v>
      </c>
      <c r="BA14" s="99" t="s">
        <v>148</v>
      </c>
      <c r="BB14" s="99" t="s">
        <v>148</v>
      </c>
      <c r="BC14" s="99" t="s">
        <v>148</v>
      </c>
      <c r="BD14" s="99" t="s">
        <v>148</v>
      </c>
      <c r="BE14" s="99" t="s">
        <v>148</v>
      </c>
      <c r="BF14" s="55">
        <f t="shared" si="5"/>
        <v>0</v>
      </c>
      <c r="BG14" s="55">
        <f t="shared" si="6"/>
        <v>36</v>
      </c>
    </row>
    <row r="15" spans="1:59" ht="12" customHeight="1">
      <c r="A15" s="217"/>
      <c r="B15" s="226" t="s">
        <v>170</v>
      </c>
      <c r="C15" s="208" t="s">
        <v>168</v>
      </c>
      <c r="D15" s="54" t="s">
        <v>19</v>
      </c>
      <c r="E15" s="55">
        <f>E17</f>
        <v>18</v>
      </c>
      <c r="F15" s="56">
        <f>F17</f>
        <v>2</v>
      </c>
      <c r="G15" s="56">
        <f aca="true" t="shared" si="8" ref="G15:S15">G17</f>
        <v>2</v>
      </c>
      <c r="H15" s="56">
        <f t="shared" si="8"/>
        <v>2</v>
      </c>
      <c r="I15" s="56">
        <f t="shared" si="8"/>
        <v>2</v>
      </c>
      <c r="J15" s="56">
        <f t="shared" si="8"/>
        <v>1</v>
      </c>
      <c r="K15" s="56">
        <f t="shared" si="8"/>
        <v>1</v>
      </c>
      <c r="L15" s="56">
        <f t="shared" si="8"/>
        <v>1</v>
      </c>
      <c r="M15" s="56">
        <f t="shared" si="8"/>
        <v>1</v>
      </c>
      <c r="N15" s="56">
        <f t="shared" si="8"/>
        <v>1</v>
      </c>
      <c r="O15" s="56">
        <f t="shared" si="8"/>
        <v>1</v>
      </c>
      <c r="P15" s="56">
        <f t="shared" si="8"/>
        <v>1</v>
      </c>
      <c r="Q15" s="56">
        <f t="shared" si="8"/>
        <v>1</v>
      </c>
      <c r="R15" s="56">
        <f t="shared" si="8"/>
        <v>1</v>
      </c>
      <c r="S15" s="56">
        <f t="shared" si="8"/>
        <v>1</v>
      </c>
      <c r="T15" s="80"/>
      <c r="U15" s="80"/>
      <c r="V15" s="80"/>
      <c r="W15" s="99" t="s">
        <v>148</v>
      </c>
      <c r="X15" s="99" t="s">
        <v>148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98" t="s">
        <v>146</v>
      </c>
      <c r="AX15" s="99" t="s">
        <v>148</v>
      </c>
      <c r="AY15" s="99" t="s">
        <v>148</v>
      </c>
      <c r="AZ15" s="99" t="s">
        <v>148</v>
      </c>
      <c r="BA15" s="99" t="s">
        <v>148</v>
      </c>
      <c r="BB15" s="99" t="s">
        <v>148</v>
      </c>
      <c r="BC15" s="99" t="s">
        <v>148</v>
      </c>
      <c r="BD15" s="99" t="s">
        <v>148</v>
      </c>
      <c r="BE15" s="99" t="s">
        <v>148</v>
      </c>
      <c r="BF15" s="55">
        <f t="shared" si="5"/>
        <v>0</v>
      </c>
      <c r="BG15" s="55">
        <f t="shared" si="6"/>
        <v>18</v>
      </c>
    </row>
    <row r="16" spans="1:59" ht="10.5" customHeight="1">
      <c r="A16" s="217"/>
      <c r="B16" s="227"/>
      <c r="C16" s="209"/>
      <c r="D16" s="54" t="s">
        <v>39</v>
      </c>
      <c r="E16" s="55">
        <f>E18</f>
        <v>9</v>
      </c>
      <c r="F16" s="56">
        <f>F18</f>
        <v>0</v>
      </c>
      <c r="G16" s="56">
        <f aca="true" t="shared" si="9" ref="G16:S16">G18</f>
        <v>1</v>
      </c>
      <c r="H16" s="56">
        <f t="shared" si="9"/>
        <v>1</v>
      </c>
      <c r="I16" s="56">
        <f t="shared" si="9"/>
        <v>1</v>
      </c>
      <c r="J16" s="56">
        <f t="shared" si="9"/>
        <v>0</v>
      </c>
      <c r="K16" s="56">
        <f t="shared" si="9"/>
        <v>1</v>
      </c>
      <c r="L16" s="56">
        <f t="shared" si="9"/>
        <v>0</v>
      </c>
      <c r="M16" s="56">
        <f t="shared" si="9"/>
        <v>1</v>
      </c>
      <c r="N16" s="56">
        <f t="shared" si="9"/>
        <v>0</v>
      </c>
      <c r="O16" s="56">
        <f t="shared" si="9"/>
        <v>1</v>
      </c>
      <c r="P16" s="56">
        <f t="shared" si="9"/>
        <v>0</v>
      </c>
      <c r="Q16" s="56">
        <f t="shared" si="9"/>
        <v>1</v>
      </c>
      <c r="R16" s="56">
        <f t="shared" si="9"/>
        <v>1</v>
      </c>
      <c r="S16" s="56">
        <f t="shared" si="9"/>
        <v>1</v>
      </c>
      <c r="T16" s="80"/>
      <c r="U16" s="80"/>
      <c r="V16" s="80"/>
      <c r="W16" s="99" t="s">
        <v>148</v>
      </c>
      <c r="X16" s="99" t="s">
        <v>148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98" t="s">
        <v>146</v>
      </c>
      <c r="AX16" s="99" t="s">
        <v>148</v>
      </c>
      <c r="AY16" s="99" t="s">
        <v>148</v>
      </c>
      <c r="AZ16" s="99" t="s">
        <v>148</v>
      </c>
      <c r="BA16" s="99" t="s">
        <v>148</v>
      </c>
      <c r="BB16" s="99" t="s">
        <v>148</v>
      </c>
      <c r="BC16" s="99" t="s">
        <v>148</v>
      </c>
      <c r="BD16" s="99" t="s">
        <v>148</v>
      </c>
      <c r="BE16" s="99" t="s">
        <v>148</v>
      </c>
      <c r="BF16" s="55">
        <f t="shared" si="5"/>
        <v>0</v>
      </c>
      <c r="BG16" s="55">
        <f t="shared" si="6"/>
        <v>9</v>
      </c>
    </row>
    <row r="17" spans="1:59" ht="12" customHeight="1">
      <c r="A17" s="217"/>
      <c r="B17" s="46" t="s">
        <v>124</v>
      </c>
      <c r="C17" s="46" t="s">
        <v>62</v>
      </c>
      <c r="D17" s="31" t="s">
        <v>19</v>
      </c>
      <c r="E17" s="32">
        <f>SUM(F17:V17)</f>
        <v>18</v>
      </c>
      <c r="F17" s="32">
        <v>2</v>
      </c>
      <c r="G17" s="32">
        <v>2</v>
      </c>
      <c r="H17" s="32">
        <v>2</v>
      </c>
      <c r="I17" s="32">
        <v>2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32">
        <v>1</v>
      </c>
      <c r="P17" s="32">
        <v>1</v>
      </c>
      <c r="Q17" s="32">
        <v>1</v>
      </c>
      <c r="R17" s="32">
        <v>1</v>
      </c>
      <c r="S17" s="32">
        <v>1</v>
      </c>
      <c r="T17" s="32"/>
      <c r="U17" s="33"/>
      <c r="V17" s="33"/>
      <c r="W17" s="99" t="s">
        <v>148</v>
      </c>
      <c r="X17" s="99" t="s">
        <v>148</v>
      </c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/>
      <c r="AO17" s="32"/>
      <c r="AP17" s="32"/>
      <c r="AQ17" s="32"/>
      <c r="AR17" s="32"/>
      <c r="AS17" s="32"/>
      <c r="AT17" s="32"/>
      <c r="AU17" s="32"/>
      <c r="AV17" s="32"/>
      <c r="AW17" s="98" t="s">
        <v>146</v>
      </c>
      <c r="AX17" s="99" t="s">
        <v>148</v>
      </c>
      <c r="AY17" s="99" t="s">
        <v>148</v>
      </c>
      <c r="AZ17" s="99" t="s">
        <v>148</v>
      </c>
      <c r="BA17" s="99" t="s">
        <v>148</v>
      </c>
      <c r="BB17" s="99" t="s">
        <v>148</v>
      </c>
      <c r="BC17" s="99" t="s">
        <v>148</v>
      </c>
      <c r="BD17" s="99" t="s">
        <v>148</v>
      </c>
      <c r="BE17" s="99" t="s">
        <v>148</v>
      </c>
      <c r="BF17" s="32">
        <f t="shared" si="5"/>
        <v>0</v>
      </c>
      <c r="BG17" s="32">
        <f t="shared" si="6"/>
        <v>18</v>
      </c>
    </row>
    <row r="18" spans="1:59" ht="12" customHeight="1">
      <c r="A18" s="217"/>
      <c r="B18" s="72"/>
      <c r="C18" s="73"/>
      <c r="D18" s="64" t="s">
        <v>39</v>
      </c>
      <c r="E18" s="62">
        <f>SUM(F18:V18)</f>
        <v>9</v>
      </c>
      <c r="F18" s="37"/>
      <c r="G18" s="37">
        <v>1</v>
      </c>
      <c r="H18" s="37">
        <v>1</v>
      </c>
      <c r="I18" s="37">
        <v>1</v>
      </c>
      <c r="J18" s="37"/>
      <c r="K18" s="37">
        <v>1</v>
      </c>
      <c r="L18" s="37"/>
      <c r="M18" s="37">
        <v>1</v>
      </c>
      <c r="N18" s="37"/>
      <c r="O18" s="37">
        <v>1</v>
      </c>
      <c r="P18" s="37"/>
      <c r="Q18" s="37">
        <v>1</v>
      </c>
      <c r="R18" s="37">
        <v>1</v>
      </c>
      <c r="S18" s="37">
        <v>1</v>
      </c>
      <c r="T18" s="37"/>
      <c r="U18" s="37"/>
      <c r="V18" s="37"/>
      <c r="W18" s="99" t="s">
        <v>148</v>
      </c>
      <c r="X18" s="99" t="s">
        <v>148</v>
      </c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98" t="s">
        <v>146</v>
      </c>
      <c r="AX18" s="99" t="s">
        <v>148</v>
      </c>
      <c r="AY18" s="99" t="s">
        <v>148</v>
      </c>
      <c r="AZ18" s="99" t="s">
        <v>148</v>
      </c>
      <c r="BA18" s="99" t="s">
        <v>148</v>
      </c>
      <c r="BB18" s="99" t="s">
        <v>148</v>
      </c>
      <c r="BC18" s="99" t="s">
        <v>148</v>
      </c>
      <c r="BD18" s="99" t="s">
        <v>148</v>
      </c>
      <c r="BE18" s="99" t="s">
        <v>148</v>
      </c>
      <c r="BF18" s="62">
        <f t="shared" si="5"/>
        <v>0</v>
      </c>
      <c r="BG18" s="62">
        <f t="shared" si="6"/>
        <v>9</v>
      </c>
    </row>
    <row r="19" spans="1:59" ht="16.5" customHeight="1">
      <c r="A19" s="217"/>
      <c r="B19" s="206" t="s">
        <v>185</v>
      </c>
      <c r="C19" s="208" t="s">
        <v>136</v>
      </c>
      <c r="D19" s="79" t="s">
        <v>19</v>
      </c>
      <c r="E19" s="39">
        <f>SUM(F19:U19)</f>
        <v>80</v>
      </c>
      <c r="F19" s="55">
        <f>F23+F25+F27+F29+F21</f>
        <v>6</v>
      </c>
      <c r="G19" s="55">
        <f aca="true" t="shared" si="10" ref="G19:BG19">G23+G25+G27+G29+G21</f>
        <v>5</v>
      </c>
      <c r="H19" s="55">
        <f t="shared" si="10"/>
        <v>5</v>
      </c>
      <c r="I19" s="55">
        <f t="shared" si="10"/>
        <v>5</v>
      </c>
      <c r="J19" s="55">
        <f t="shared" si="10"/>
        <v>5</v>
      </c>
      <c r="K19" s="55">
        <f t="shared" si="10"/>
        <v>5</v>
      </c>
      <c r="L19" s="55">
        <f t="shared" si="10"/>
        <v>5</v>
      </c>
      <c r="M19" s="55">
        <f t="shared" si="10"/>
        <v>5</v>
      </c>
      <c r="N19" s="55">
        <f t="shared" si="10"/>
        <v>5</v>
      </c>
      <c r="O19" s="55">
        <f t="shared" si="10"/>
        <v>5</v>
      </c>
      <c r="P19" s="55">
        <f t="shared" si="10"/>
        <v>5</v>
      </c>
      <c r="Q19" s="55">
        <f t="shared" si="10"/>
        <v>5</v>
      </c>
      <c r="R19" s="55">
        <f t="shared" si="10"/>
        <v>5</v>
      </c>
      <c r="S19" s="55">
        <f t="shared" si="10"/>
        <v>5</v>
      </c>
      <c r="T19" s="55">
        <f t="shared" si="10"/>
        <v>5</v>
      </c>
      <c r="U19" s="55">
        <f t="shared" si="10"/>
        <v>4</v>
      </c>
      <c r="V19" s="55">
        <f>V23+V25+V27+V29+V21</f>
        <v>4</v>
      </c>
      <c r="W19" s="99" t="s">
        <v>148</v>
      </c>
      <c r="X19" s="99" t="s">
        <v>148</v>
      </c>
      <c r="Y19" s="55">
        <f t="shared" si="10"/>
        <v>10</v>
      </c>
      <c r="Z19" s="55">
        <f t="shared" si="10"/>
        <v>10</v>
      </c>
      <c r="AA19" s="55">
        <f t="shared" si="10"/>
        <v>10</v>
      </c>
      <c r="AB19" s="55">
        <f t="shared" si="10"/>
        <v>10</v>
      </c>
      <c r="AC19" s="55">
        <f t="shared" si="10"/>
        <v>10</v>
      </c>
      <c r="AD19" s="55">
        <f t="shared" si="10"/>
        <v>10</v>
      </c>
      <c r="AE19" s="55">
        <f t="shared" si="10"/>
        <v>11</v>
      </c>
      <c r="AF19" s="55">
        <f t="shared" si="10"/>
        <v>11</v>
      </c>
      <c r="AG19" s="55">
        <f t="shared" si="10"/>
        <v>8</v>
      </c>
      <c r="AH19" s="55">
        <f t="shared" si="10"/>
        <v>8</v>
      </c>
      <c r="AI19" s="55">
        <f t="shared" si="10"/>
        <v>8</v>
      </c>
      <c r="AJ19" s="55">
        <f t="shared" si="10"/>
        <v>8</v>
      </c>
      <c r="AK19" s="55">
        <f t="shared" si="10"/>
        <v>8</v>
      </c>
      <c r="AL19" s="55">
        <f t="shared" si="10"/>
        <v>8</v>
      </c>
      <c r="AM19" s="55">
        <f t="shared" si="10"/>
        <v>8</v>
      </c>
      <c r="AN19" s="55">
        <f t="shared" si="10"/>
        <v>8</v>
      </c>
      <c r="AO19" s="55">
        <f t="shared" si="10"/>
        <v>8</v>
      </c>
      <c r="AP19" s="55">
        <f t="shared" si="10"/>
        <v>8</v>
      </c>
      <c r="AQ19" s="55">
        <f t="shared" si="10"/>
        <v>8</v>
      </c>
      <c r="AR19" s="55">
        <f t="shared" si="10"/>
        <v>8</v>
      </c>
      <c r="AS19" s="55">
        <f t="shared" si="10"/>
        <v>0</v>
      </c>
      <c r="AT19" s="55">
        <f t="shared" si="10"/>
        <v>0</v>
      </c>
      <c r="AU19" s="55">
        <f t="shared" si="10"/>
        <v>0</v>
      </c>
      <c r="AV19" s="55">
        <f t="shared" si="10"/>
        <v>0</v>
      </c>
      <c r="AW19" s="98" t="s">
        <v>146</v>
      </c>
      <c r="AX19" s="99" t="s">
        <v>148</v>
      </c>
      <c r="AY19" s="99" t="s">
        <v>148</v>
      </c>
      <c r="AZ19" s="99" t="s">
        <v>148</v>
      </c>
      <c r="BA19" s="99" t="s">
        <v>148</v>
      </c>
      <c r="BB19" s="99" t="s">
        <v>148</v>
      </c>
      <c r="BC19" s="99" t="s">
        <v>148</v>
      </c>
      <c r="BD19" s="99" t="s">
        <v>148</v>
      </c>
      <c r="BE19" s="99" t="s">
        <v>148</v>
      </c>
      <c r="BF19" s="55">
        <f t="shared" si="10"/>
        <v>178</v>
      </c>
      <c r="BG19" s="55">
        <f t="shared" si="10"/>
        <v>262</v>
      </c>
    </row>
    <row r="20" spans="1:59" ht="11.25">
      <c r="A20" s="217"/>
      <c r="B20" s="207"/>
      <c r="C20" s="209"/>
      <c r="D20" s="79" t="s">
        <v>39</v>
      </c>
      <c r="E20" s="39">
        <f>SUM(F20:T20)</f>
        <v>49</v>
      </c>
      <c r="F20" s="55">
        <f>F24+F26+F28+F30+F22</f>
        <v>3</v>
      </c>
      <c r="G20" s="55">
        <f aca="true" t="shared" si="11" ref="G20:BG20">G24+G26+G28+G30+G22</f>
        <v>3</v>
      </c>
      <c r="H20" s="55">
        <f t="shared" si="11"/>
        <v>4</v>
      </c>
      <c r="I20" s="55">
        <f t="shared" si="11"/>
        <v>4</v>
      </c>
      <c r="J20" s="55">
        <f t="shared" si="11"/>
        <v>4</v>
      </c>
      <c r="K20" s="55">
        <f t="shared" si="11"/>
        <v>4</v>
      </c>
      <c r="L20" s="55">
        <f t="shared" si="11"/>
        <v>4</v>
      </c>
      <c r="M20" s="55">
        <f t="shared" si="11"/>
        <v>4</v>
      </c>
      <c r="N20" s="55">
        <f t="shared" si="11"/>
        <v>4</v>
      </c>
      <c r="O20" s="55">
        <f t="shared" si="11"/>
        <v>4</v>
      </c>
      <c r="P20" s="55">
        <f t="shared" si="11"/>
        <v>3</v>
      </c>
      <c r="Q20" s="55">
        <f t="shared" si="11"/>
        <v>2</v>
      </c>
      <c r="R20" s="55">
        <f t="shared" si="11"/>
        <v>2</v>
      </c>
      <c r="S20" s="55">
        <f t="shared" si="11"/>
        <v>2</v>
      </c>
      <c r="T20" s="55">
        <f t="shared" si="11"/>
        <v>2</v>
      </c>
      <c r="U20" s="55">
        <f t="shared" si="11"/>
        <v>2</v>
      </c>
      <c r="V20" s="55">
        <f>V24+V26+V28+V30+V22</f>
        <v>2</v>
      </c>
      <c r="W20" s="99" t="s">
        <v>148</v>
      </c>
      <c r="X20" s="99" t="s">
        <v>148</v>
      </c>
      <c r="Y20" s="55">
        <f t="shared" si="11"/>
        <v>2</v>
      </c>
      <c r="Z20" s="55">
        <f t="shared" si="11"/>
        <v>5</v>
      </c>
      <c r="AA20" s="55">
        <f t="shared" si="11"/>
        <v>5</v>
      </c>
      <c r="AB20" s="55">
        <f t="shared" si="11"/>
        <v>5</v>
      </c>
      <c r="AC20" s="55">
        <f t="shared" si="11"/>
        <v>5</v>
      </c>
      <c r="AD20" s="55">
        <f t="shared" si="11"/>
        <v>5</v>
      </c>
      <c r="AE20" s="55">
        <f t="shared" si="11"/>
        <v>5</v>
      </c>
      <c r="AF20" s="55">
        <f t="shared" si="11"/>
        <v>5</v>
      </c>
      <c r="AG20" s="55">
        <f t="shared" si="11"/>
        <v>5</v>
      </c>
      <c r="AH20" s="55">
        <f t="shared" si="11"/>
        <v>5</v>
      </c>
      <c r="AI20" s="55">
        <f t="shared" si="11"/>
        <v>5</v>
      </c>
      <c r="AJ20" s="55">
        <f t="shared" si="11"/>
        <v>5</v>
      </c>
      <c r="AK20" s="55">
        <f t="shared" si="11"/>
        <v>5</v>
      </c>
      <c r="AL20" s="55">
        <f t="shared" si="11"/>
        <v>2</v>
      </c>
      <c r="AM20" s="55">
        <f t="shared" si="11"/>
        <v>2</v>
      </c>
      <c r="AN20" s="55">
        <f t="shared" si="11"/>
        <v>2</v>
      </c>
      <c r="AO20" s="55">
        <f t="shared" si="11"/>
        <v>2</v>
      </c>
      <c r="AP20" s="55">
        <f t="shared" si="11"/>
        <v>2</v>
      </c>
      <c r="AQ20" s="55">
        <f t="shared" si="11"/>
        <v>2</v>
      </c>
      <c r="AR20" s="55">
        <f t="shared" si="11"/>
        <v>2</v>
      </c>
      <c r="AS20" s="55">
        <f t="shared" si="11"/>
        <v>0</v>
      </c>
      <c r="AT20" s="55">
        <f t="shared" si="11"/>
        <v>0</v>
      </c>
      <c r="AU20" s="55">
        <f t="shared" si="11"/>
        <v>0</v>
      </c>
      <c r="AV20" s="55">
        <f t="shared" si="11"/>
        <v>0</v>
      </c>
      <c r="AW20" s="98" t="s">
        <v>146</v>
      </c>
      <c r="AX20" s="99" t="s">
        <v>148</v>
      </c>
      <c r="AY20" s="99" t="s">
        <v>148</v>
      </c>
      <c r="AZ20" s="99" t="s">
        <v>148</v>
      </c>
      <c r="BA20" s="99" t="s">
        <v>148</v>
      </c>
      <c r="BB20" s="99" t="s">
        <v>148</v>
      </c>
      <c r="BC20" s="99" t="s">
        <v>148</v>
      </c>
      <c r="BD20" s="99" t="s">
        <v>148</v>
      </c>
      <c r="BE20" s="99" t="s">
        <v>148</v>
      </c>
      <c r="BF20" s="55">
        <f t="shared" si="11"/>
        <v>76</v>
      </c>
      <c r="BG20" s="55">
        <f t="shared" si="11"/>
        <v>129</v>
      </c>
    </row>
    <row r="21" spans="1:59" ht="11.25">
      <c r="A21" s="217"/>
      <c r="B21" s="29" t="s">
        <v>134</v>
      </c>
      <c r="C21" s="30" t="s">
        <v>64</v>
      </c>
      <c r="D21" s="31" t="s">
        <v>19</v>
      </c>
      <c r="E21" s="32">
        <f>SUM(F21:V21)</f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3"/>
      <c r="W21" s="99" t="s">
        <v>148</v>
      </c>
      <c r="X21" s="99" t="s">
        <v>148</v>
      </c>
      <c r="Y21" s="32">
        <v>3</v>
      </c>
      <c r="Z21" s="32">
        <v>3</v>
      </c>
      <c r="AA21" s="32">
        <v>3</v>
      </c>
      <c r="AB21" s="32">
        <v>3</v>
      </c>
      <c r="AC21" s="32">
        <v>3</v>
      </c>
      <c r="AD21" s="32">
        <v>3</v>
      </c>
      <c r="AE21" s="32">
        <v>3</v>
      </c>
      <c r="AF21" s="32">
        <v>3</v>
      </c>
      <c r="AG21" s="32">
        <v>2</v>
      </c>
      <c r="AH21" s="32">
        <v>2</v>
      </c>
      <c r="AI21" s="32">
        <v>2</v>
      </c>
      <c r="AJ21" s="32">
        <v>2</v>
      </c>
      <c r="AK21" s="32">
        <v>2</v>
      </c>
      <c r="AL21" s="32">
        <v>2</v>
      </c>
      <c r="AM21" s="32">
        <v>2</v>
      </c>
      <c r="AN21" s="32">
        <v>2</v>
      </c>
      <c r="AO21" s="32">
        <v>2</v>
      </c>
      <c r="AP21" s="32">
        <v>2</v>
      </c>
      <c r="AQ21" s="32">
        <v>2</v>
      </c>
      <c r="AR21" s="32">
        <v>2</v>
      </c>
      <c r="AS21" s="32"/>
      <c r="AT21" s="32"/>
      <c r="AU21" s="32"/>
      <c r="AV21" s="32"/>
      <c r="AW21" s="98" t="s">
        <v>146</v>
      </c>
      <c r="AX21" s="99" t="s">
        <v>148</v>
      </c>
      <c r="AY21" s="99" t="s">
        <v>148</v>
      </c>
      <c r="AZ21" s="99" t="s">
        <v>148</v>
      </c>
      <c r="BA21" s="99" t="s">
        <v>148</v>
      </c>
      <c r="BB21" s="99" t="s">
        <v>148</v>
      </c>
      <c r="BC21" s="99" t="s">
        <v>148</v>
      </c>
      <c r="BD21" s="99" t="s">
        <v>148</v>
      </c>
      <c r="BE21" s="99" t="s">
        <v>148</v>
      </c>
      <c r="BF21" s="32">
        <f aca="true" t="shared" si="12" ref="BF21:BF27">SUM(Y21:AW21)</f>
        <v>48</v>
      </c>
      <c r="BG21" s="32">
        <f aca="true" t="shared" si="13" ref="BG21:BG26">E21+BF21</f>
        <v>48</v>
      </c>
    </row>
    <row r="22" spans="1:59" ht="11.25">
      <c r="A22" s="217"/>
      <c r="B22" s="34"/>
      <c r="C22" s="35"/>
      <c r="D22" s="36" t="s">
        <v>39</v>
      </c>
      <c r="E22" s="62">
        <f>SUM(F22:V22)</f>
        <v>0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99" t="s">
        <v>148</v>
      </c>
      <c r="X22" s="99" t="s">
        <v>148</v>
      </c>
      <c r="Y22" s="37"/>
      <c r="Z22" s="37">
        <v>1</v>
      </c>
      <c r="AA22" s="37">
        <v>1</v>
      </c>
      <c r="AB22" s="37">
        <v>1</v>
      </c>
      <c r="AC22" s="37">
        <v>1</v>
      </c>
      <c r="AD22" s="37">
        <v>1</v>
      </c>
      <c r="AE22" s="37">
        <v>1</v>
      </c>
      <c r="AF22" s="37">
        <v>1</v>
      </c>
      <c r="AG22" s="37">
        <v>1</v>
      </c>
      <c r="AH22" s="37">
        <v>1</v>
      </c>
      <c r="AI22" s="37">
        <v>1</v>
      </c>
      <c r="AJ22" s="37">
        <v>1</v>
      </c>
      <c r="AK22" s="37">
        <v>1</v>
      </c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98" t="s">
        <v>146</v>
      </c>
      <c r="AX22" s="99" t="s">
        <v>148</v>
      </c>
      <c r="AY22" s="99" t="s">
        <v>148</v>
      </c>
      <c r="AZ22" s="99" t="s">
        <v>148</v>
      </c>
      <c r="BA22" s="99" t="s">
        <v>148</v>
      </c>
      <c r="BB22" s="99" t="s">
        <v>148</v>
      </c>
      <c r="BC22" s="99" t="s">
        <v>148</v>
      </c>
      <c r="BD22" s="99" t="s">
        <v>148</v>
      </c>
      <c r="BE22" s="99" t="s">
        <v>148</v>
      </c>
      <c r="BF22" s="62">
        <f t="shared" si="12"/>
        <v>12</v>
      </c>
      <c r="BG22" s="62">
        <f t="shared" si="13"/>
        <v>12</v>
      </c>
    </row>
    <row r="23" spans="1:59" ht="14.25" customHeight="1">
      <c r="A23" s="217"/>
      <c r="B23" s="29" t="s">
        <v>65</v>
      </c>
      <c r="C23" s="30" t="s">
        <v>62</v>
      </c>
      <c r="D23" s="31" t="s">
        <v>19</v>
      </c>
      <c r="E23" s="32">
        <f aca="true" t="shared" si="14" ref="E23:E90">SUM(F23:V23)</f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3"/>
      <c r="V23" s="33"/>
      <c r="W23" s="99" t="s">
        <v>148</v>
      </c>
      <c r="X23" s="99" t="s">
        <v>148</v>
      </c>
      <c r="Y23" s="32">
        <v>3</v>
      </c>
      <c r="Z23" s="32">
        <v>3</v>
      </c>
      <c r="AA23" s="32">
        <v>3</v>
      </c>
      <c r="AB23" s="32">
        <v>3</v>
      </c>
      <c r="AC23" s="32">
        <v>3</v>
      </c>
      <c r="AD23" s="32">
        <v>3</v>
      </c>
      <c r="AE23" s="32">
        <v>3</v>
      </c>
      <c r="AF23" s="32">
        <v>3</v>
      </c>
      <c r="AG23" s="32">
        <v>2</v>
      </c>
      <c r="AH23" s="32">
        <v>2</v>
      </c>
      <c r="AI23" s="32">
        <v>2</v>
      </c>
      <c r="AJ23" s="32">
        <v>2</v>
      </c>
      <c r="AK23" s="32">
        <v>2</v>
      </c>
      <c r="AL23" s="32">
        <v>2</v>
      </c>
      <c r="AM23" s="32">
        <v>2</v>
      </c>
      <c r="AN23" s="32">
        <v>2</v>
      </c>
      <c r="AO23" s="32">
        <v>2</v>
      </c>
      <c r="AP23" s="32">
        <v>2</v>
      </c>
      <c r="AQ23" s="32">
        <v>2</v>
      </c>
      <c r="AR23" s="32">
        <v>2</v>
      </c>
      <c r="AS23" s="32"/>
      <c r="AT23" s="32"/>
      <c r="AU23" s="32"/>
      <c r="AV23" s="32"/>
      <c r="AW23" s="98" t="s">
        <v>146</v>
      </c>
      <c r="AX23" s="99" t="s">
        <v>148</v>
      </c>
      <c r="AY23" s="99" t="s">
        <v>148</v>
      </c>
      <c r="AZ23" s="99" t="s">
        <v>148</v>
      </c>
      <c r="BA23" s="99" t="s">
        <v>148</v>
      </c>
      <c r="BB23" s="99" t="s">
        <v>148</v>
      </c>
      <c r="BC23" s="99" t="s">
        <v>148</v>
      </c>
      <c r="BD23" s="99" t="s">
        <v>148</v>
      </c>
      <c r="BE23" s="99" t="s">
        <v>148</v>
      </c>
      <c r="BF23" s="32">
        <f t="shared" si="12"/>
        <v>48</v>
      </c>
      <c r="BG23" s="32">
        <f t="shared" si="13"/>
        <v>48</v>
      </c>
    </row>
    <row r="24" spans="1:59" ht="11.25">
      <c r="A24" s="217"/>
      <c r="B24" s="34"/>
      <c r="C24" s="35"/>
      <c r="D24" s="36" t="s">
        <v>39</v>
      </c>
      <c r="E24" s="62">
        <f t="shared" si="14"/>
        <v>0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99" t="s">
        <v>148</v>
      </c>
      <c r="X24" s="99" t="s">
        <v>148</v>
      </c>
      <c r="Y24" s="37"/>
      <c r="Z24" s="37">
        <v>1</v>
      </c>
      <c r="AA24" s="37">
        <v>1</v>
      </c>
      <c r="AB24" s="37">
        <v>1</v>
      </c>
      <c r="AC24" s="37">
        <v>1</v>
      </c>
      <c r="AD24" s="37">
        <v>1</v>
      </c>
      <c r="AE24" s="37">
        <v>1</v>
      </c>
      <c r="AF24" s="37">
        <v>1</v>
      </c>
      <c r="AG24" s="37">
        <v>1</v>
      </c>
      <c r="AH24" s="37">
        <v>1</v>
      </c>
      <c r="AI24" s="37">
        <v>1</v>
      </c>
      <c r="AJ24" s="37">
        <v>1</v>
      </c>
      <c r="AK24" s="37">
        <v>1</v>
      </c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98" t="s">
        <v>146</v>
      </c>
      <c r="AX24" s="99" t="s">
        <v>148</v>
      </c>
      <c r="AY24" s="99" t="s">
        <v>148</v>
      </c>
      <c r="AZ24" s="99" t="s">
        <v>148</v>
      </c>
      <c r="BA24" s="99" t="s">
        <v>148</v>
      </c>
      <c r="BB24" s="99" t="s">
        <v>148</v>
      </c>
      <c r="BC24" s="99" t="s">
        <v>148</v>
      </c>
      <c r="BD24" s="99" t="s">
        <v>148</v>
      </c>
      <c r="BE24" s="99" t="s">
        <v>148</v>
      </c>
      <c r="BF24" s="62">
        <f t="shared" si="12"/>
        <v>12</v>
      </c>
      <c r="BG24" s="62">
        <f t="shared" si="13"/>
        <v>12</v>
      </c>
    </row>
    <row r="25" spans="1:59" ht="12.75" customHeight="1">
      <c r="A25" s="217"/>
      <c r="B25" s="29" t="s">
        <v>66</v>
      </c>
      <c r="C25" s="30" t="s">
        <v>61</v>
      </c>
      <c r="D25" s="31" t="s">
        <v>19</v>
      </c>
      <c r="E25" s="32">
        <f t="shared" si="14"/>
        <v>32</v>
      </c>
      <c r="F25" s="32">
        <v>2</v>
      </c>
      <c r="G25" s="32">
        <v>2</v>
      </c>
      <c r="H25" s="32">
        <v>2</v>
      </c>
      <c r="I25" s="32">
        <v>2</v>
      </c>
      <c r="J25" s="32">
        <v>2</v>
      </c>
      <c r="K25" s="32">
        <v>2</v>
      </c>
      <c r="L25" s="32">
        <v>2</v>
      </c>
      <c r="M25" s="32">
        <v>2</v>
      </c>
      <c r="N25" s="32">
        <v>2</v>
      </c>
      <c r="O25" s="32">
        <v>2</v>
      </c>
      <c r="P25" s="32">
        <v>2</v>
      </c>
      <c r="Q25" s="32">
        <v>2</v>
      </c>
      <c r="R25" s="32">
        <v>2</v>
      </c>
      <c r="S25" s="32">
        <v>2</v>
      </c>
      <c r="T25" s="32">
        <v>2</v>
      </c>
      <c r="U25" s="32">
        <v>1</v>
      </c>
      <c r="V25" s="32">
        <v>1</v>
      </c>
      <c r="W25" s="99" t="s">
        <v>148</v>
      </c>
      <c r="X25" s="99" t="s">
        <v>148</v>
      </c>
      <c r="Y25" s="32">
        <v>2</v>
      </c>
      <c r="Z25" s="32">
        <v>2</v>
      </c>
      <c r="AA25" s="32">
        <v>2</v>
      </c>
      <c r="AB25" s="32">
        <v>2</v>
      </c>
      <c r="AC25" s="32">
        <v>2</v>
      </c>
      <c r="AD25" s="32">
        <v>2</v>
      </c>
      <c r="AE25" s="32">
        <v>3</v>
      </c>
      <c r="AF25" s="32">
        <v>3</v>
      </c>
      <c r="AG25" s="32">
        <v>2</v>
      </c>
      <c r="AH25" s="32">
        <v>2</v>
      </c>
      <c r="AI25" s="32">
        <v>2</v>
      </c>
      <c r="AJ25" s="32">
        <v>2</v>
      </c>
      <c r="AK25" s="32">
        <v>2</v>
      </c>
      <c r="AL25" s="32">
        <v>2</v>
      </c>
      <c r="AM25" s="32">
        <v>2</v>
      </c>
      <c r="AN25" s="32">
        <v>2</v>
      </c>
      <c r="AO25" s="32">
        <v>2</v>
      </c>
      <c r="AP25" s="32">
        <v>2</v>
      </c>
      <c r="AQ25" s="32">
        <v>2</v>
      </c>
      <c r="AR25" s="32">
        <v>2</v>
      </c>
      <c r="AS25" s="32"/>
      <c r="AT25" s="32"/>
      <c r="AU25" s="32"/>
      <c r="AV25" s="32"/>
      <c r="AW25" s="98" t="s">
        <v>146</v>
      </c>
      <c r="AX25" s="99" t="s">
        <v>148</v>
      </c>
      <c r="AY25" s="99" t="s">
        <v>148</v>
      </c>
      <c r="AZ25" s="99" t="s">
        <v>148</v>
      </c>
      <c r="BA25" s="99" t="s">
        <v>148</v>
      </c>
      <c r="BB25" s="99" t="s">
        <v>148</v>
      </c>
      <c r="BC25" s="99" t="s">
        <v>148</v>
      </c>
      <c r="BD25" s="99" t="s">
        <v>148</v>
      </c>
      <c r="BE25" s="99" t="s">
        <v>148</v>
      </c>
      <c r="BF25" s="32">
        <f t="shared" si="12"/>
        <v>42</v>
      </c>
      <c r="BG25" s="32">
        <f t="shared" si="13"/>
        <v>74</v>
      </c>
    </row>
    <row r="26" spans="1:59" ht="11.25">
      <c r="A26" s="217"/>
      <c r="B26" s="34"/>
      <c r="C26" s="35"/>
      <c r="D26" s="36" t="s">
        <v>39</v>
      </c>
      <c r="E26" s="62">
        <f t="shared" si="14"/>
        <v>10</v>
      </c>
      <c r="F26" s="37">
        <v>1</v>
      </c>
      <c r="G26" s="37">
        <v>1</v>
      </c>
      <c r="H26" s="37">
        <v>1</v>
      </c>
      <c r="I26" s="37">
        <v>1</v>
      </c>
      <c r="J26" s="37">
        <v>1</v>
      </c>
      <c r="K26" s="37">
        <v>1</v>
      </c>
      <c r="L26" s="37">
        <v>1</v>
      </c>
      <c r="M26" s="37">
        <v>1</v>
      </c>
      <c r="N26" s="37">
        <v>1</v>
      </c>
      <c r="O26" s="37">
        <v>1</v>
      </c>
      <c r="P26" s="37"/>
      <c r="Q26" s="37"/>
      <c r="R26" s="37"/>
      <c r="S26" s="37"/>
      <c r="T26" s="37"/>
      <c r="U26" s="37"/>
      <c r="V26" s="37"/>
      <c r="W26" s="99" t="s">
        <v>148</v>
      </c>
      <c r="X26" s="99" t="s">
        <v>148</v>
      </c>
      <c r="Y26" s="37"/>
      <c r="Z26" s="37">
        <v>1</v>
      </c>
      <c r="AA26" s="37">
        <v>1</v>
      </c>
      <c r="AB26" s="37">
        <v>1</v>
      </c>
      <c r="AC26" s="37">
        <v>1</v>
      </c>
      <c r="AD26" s="37">
        <v>1</v>
      </c>
      <c r="AE26" s="37">
        <v>1</v>
      </c>
      <c r="AF26" s="37">
        <v>1</v>
      </c>
      <c r="AG26" s="37">
        <v>1</v>
      </c>
      <c r="AH26" s="37">
        <v>1</v>
      </c>
      <c r="AI26" s="37">
        <v>1</v>
      </c>
      <c r="AJ26" s="37">
        <v>1</v>
      </c>
      <c r="AK26" s="37">
        <v>1</v>
      </c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98" t="s">
        <v>146</v>
      </c>
      <c r="AX26" s="99" t="s">
        <v>148</v>
      </c>
      <c r="AY26" s="99" t="s">
        <v>148</v>
      </c>
      <c r="AZ26" s="99" t="s">
        <v>148</v>
      </c>
      <c r="BA26" s="99" t="s">
        <v>148</v>
      </c>
      <c r="BB26" s="99" t="s">
        <v>148</v>
      </c>
      <c r="BC26" s="99" t="s">
        <v>148</v>
      </c>
      <c r="BD26" s="99" t="s">
        <v>148</v>
      </c>
      <c r="BE26" s="99" t="s">
        <v>148</v>
      </c>
      <c r="BF26" s="62">
        <f t="shared" si="12"/>
        <v>12</v>
      </c>
      <c r="BG26" s="62">
        <f t="shared" si="13"/>
        <v>22</v>
      </c>
    </row>
    <row r="27" spans="1:59" ht="11.25">
      <c r="A27" s="217"/>
      <c r="B27" s="29" t="s">
        <v>67</v>
      </c>
      <c r="C27" s="30" t="s">
        <v>1</v>
      </c>
      <c r="D27" s="31" t="s">
        <v>19</v>
      </c>
      <c r="E27" s="32">
        <f t="shared" si="14"/>
        <v>34</v>
      </c>
      <c r="F27" s="32">
        <v>2</v>
      </c>
      <c r="G27" s="32">
        <v>2</v>
      </c>
      <c r="H27" s="32">
        <v>2</v>
      </c>
      <c r="I27" s="32">
        <v>2</v>
      </c>
      <c r="J27" s="32">
        <v>2</v>
      </c>
      <c r="K27" s="32">
        <v>2</v>
      </c>
      <c r="L27" s="32">
        <v>2</v>
      </c>
      <c r="M27" s="32">
        <v>2</v>
      </c>
      <c r="N27" s="32">
        <v>2</v>
      </c>
      <c r="O27" s="32">
        <v>2</v>
      </c>
      <c r="P27" s="32">
        <v>2</v>
      </c>
      <c r="Q27" s="32">
        <v>2</v>
      </c>
      <c r="R27" s="32">
        <v>2</v>
      </c>
      <c r="S27" s="32">
        <v>2</v>
      </c>
      <c r="T27" s="32">
        <v>2</v>
      </c>
      <c r="U27" s="32">
        <v>2</v>
      </c>
      <c r="V27" s="32">
        <v>2</v>
      </c>
      <c r="W27" s="99" t="s">
        <v>148</v>
      </c>
      <c r="X27" s="99" t="s">
        <v>148</v>
      </c>
      <c r="Y27" s="33">
        <v>2</v>
      </c>
      <c r="Z27" s="33">
        <v>2</v>
      </c>
      <c r="AA27" s="33">
        <v>2</v>
      </c>
      <c r="AB27" s="33">
        <v>2</v>
      </c>
      <c r="AC27" s="33">
        <v>2</v>
      </c>
      <c r="AD27" s="33">
        <v>2</v>
      </c>
      <c r="AE27" s="33">
        <v>2</v>
      </c>
      <c r="AF27" s="33">
        <v>2</v>
      </c>
      <c r="AG27" s="33">
        <v>2</v>
      </c>
      <c r="AH27" s="33">
        <v>2</v>
      </c>
      <c r="AI27" s="33">
        <v>2</v>
      </c>
      <c r="AJ27" s="33">
        <v>2</v>
      </c>
      <c r="AK27" s="33">
        <v>2</v>
      </c>
      <c r="AL27" s="33">
        <v>2</v>
      </c>
      <c r="AM27" s="33">
        <v>2</v>
      </c>
      <c r="AN27" s="33">
        <v>2</v>
      </c>
      <c r="AO27" s="33">
        <v>2</v>
      </c>
      <c r="AP27" s="33">
        <v>2</v>
      </c>
      <c r="AQ27" s="33">
        <v>2</v>
      </c>
      <c r="AR27" s="33">
        <v>2</v>
      </c>
      <c r="AS27" s="33"/>
      <c r="AT27" s="33"/>
      <c r="AU27" s="33"/>
      <c r="AV27" s="33"/>
      <c r="AW27" s="98" t="s">
        <v>146</v>
      </c>
      <c r="AX27" s="99" t="s">
        <v>148</v>
      </c>
      <c r="AY27" s="99" t="s">
        <v>148</v>
      </c>
      <c r="AZ27" s="99" t="s">
        <v>148</v>
      </c>
      <c r="BA27" s="99" t="s">
        <v>148</v>
      </c>
      <c r="BB27" s="99" t="s">
        <v>148</v>
      </c>
      <c r="BC27" s="99" t="s">
        <v>148</v>
      </c>
      <c r="BD27" s="99" t="s">
        <v>148</v>
      </c>
      <c r="BE27" s="99" t="s">
        <v>148</v>
      </c>
      <c r="BF27" s="32">
        <f t="shared" si="12"/>
        <v>40</v>
      </c>
      <c r="BG27" s="32">
        <f aca="true" t="shared" si="15" ref="BG27:BG93">E27+BF27</f>
        <v>74</v>
      </c>
    </row>
    <row r="28" spans="1:59" ht="11.25">
      <c r="A28" s="217"/>
      <c r="B28" s="34"/>
      <c r="C28" s="35"/>
      <c r="D28" s="36" t="s">
        <v>39</v>
      </c>
      <c r="E28" s="62">
        <f t="shared" si="14"/>
        <v>34</v>
      </c>
      <c r="F28" s="37">
        <v>2</v>
      </c>
      <c r="G28" s="37">
        <v>2</v>
      </c>
      <c r="H28" s="37">
        <v>2</v>
      </c>
      <c r="I28" s="37">
        <v>2</v>
      </c>
      <c r="J28" s="37">
        <v>2</v>
      </c>
      <c r="K28" s="37">
        <v>2</v>
      </c>
      <c r="L28" s="37">
        <v>2</v>
      </c>
      <c r="M28" s="37">
        <v>2</v>
      </c>
      <c r="N28" s="37">
        <v>2</v>
      </c>
      <c r="O28" s="37">
        <v>2</v>
      </c>
      <c r="P28" s="37">
        <v>2</v>
      </c>
      <c r="Q28" s="37">
        <v>2</v>
      </c>
      <c r="R28" s="37">
        <v>2</v>
      </c>
      <c r="S28" s="37">
        <v>2</v>
      </c>
      <c r="T28" s="37">
        <v>2</v>
      </c>
      <c r="U28" s="37">
        <v>2</v>
      </c>
      <c r="V28" s="37">
        <v>2</v>
      </c>
      <c r="W28" s="99" t="s">
        <v>148</v>
      </c>
      <c r="X28" s="99" t="s">
        <v>148</v>
      </c>
      <c r="Y28" s="37">
        <v>2</v>
      </c>
      <c r="Z28" s="37">
        <v>2</v>
      </c>
      <c r="AA28" s="37">
        <v>2</v>
      </c>
      <c r="AB28" s="37">
        <v>2</v>
      </c>
      <c r="AC28" s="37">
        <v>2</v>
      </c>
      <c r="AD28" s="37">
        <v>2</v>
      </c>
      <c r="AE28" s="37">
        <v>2</v>
      </c>
      <c r="AF28" s="37">
        <v>2</v>
      </c>
      <c r="AG28" s="37">
        <v>2</v>
      </c>
      <c r="AH28" s="37">
        <v>2</v>
      </c>
      <c r="AI28" s="37">
        <v>2</v>
      </c>
      <c r="AJ28" s="37">
        <v>2</v>
      </c>
      <c r="AK28" s="37">
        <v>2</v>
      </c>
      <c r="AL28" s="37">
        <v>2</v>
      </c>
      <c r="AM28" s="37">
        <v>2</v>
      </c>
      <c r="AN28" s="37">
        <v>2</v>
      </c>
      <c r="AO28" s="37">
        <v>2</v>
      </c>
      <c r="AP28" s="37">
        <v>2</v>
      </c>
      <c r="AQ28" s="37">
        <v>2</v>
      </c>
      <c r="AR28" s="37">
        <v>2</v>
      </c>
      <c r="AS28" s="37"/>
      <c r="AT28" s="37"/>
      <c r="AU28" s="37"/>
      <c r="AV28" s="37"/>
      <c r="AW28" s="98" t="s">
        <v>146</v>
      </c>
      <c r="AX28" s="99" t="s">
        <v>148</v>
      </c>
      <c r="AY28" s="99" t="s">
        <v>148</v>
      </c>
      <c r="AZ28" s="99" t="s">
        <v>148</v>
      </c>
      <c r="BA28" s="99" t="s">
        <v>148</v>
      </c>
      <c r="BB28" s="99" t="s">
        <v>148</v>
      </c>
      <c r="BC28" s="99" t="s">
        <v>148</v>
      </c>
      <c r="BD28" s="99" t="s">
        <v>148</v>
      </c>
      <c r="BE28" s="99" t="s">
        <v>148</v>
      </c>
      <c r="BF28" s="62">
        <f aca="true" t="shared" si="16" ref="BF28:BF93">SUM(Y28:AW28)</f>
        <v>40</v>
      </c>
      <c r="BG28" s="62">
        <f t="shared" si="15"/>
        <v>74</v>
      </c>
    </row>
    <row r="29" spans="1:59" ht="16.5">
      <c r="A29" s="217"/>
      <c r="B29" s="29" t="s">
        <v>137</v>
      </c>
      <c r="C29" s="30" t="s">
        <v>187</v>
      </c>
      <c r="D29" s="31" t="s">
        <v>19</v>
      </c>
      <c r="E29" s="32">
        <f t="shared" si="14"/>
        <v>18</v>
      </c>
      <c r="F29" s="32">
        <v>2</v>
      </c>
      <c r="G29" s="32">
        <v>1</v>
      </c>
      <c r="H29" s="32">
        <v>1</v>
      </c>
      <c r="I29" s="32">
        <v>1</v>
      </c>
      <c r="J29" s="32">
        <v>1</v>
      </c>
      <c r="K29" s="32">
        <v>1</v>
      </c>
      <c r="L29" s="32">
        <v>1</v>
      </c>
      <c r="M29" s="32">
        <v>1</v>
      </c>
      <c r="N29" s="32">
        <v>1</v>
      </c>
      <c r="O29" s="32">
        <v>1</v>
      </c>
      <c r="P29" s="32">
        <v>1</v>
      </c>
      <c r="Q29" s="32">
        <v>1</v>
      </c>
      <c r="R29" s="32">
        <v>1</v>
      </c>
      <c r="S29" s="32">
        <v>1</v>
      </c>
      <c r="T29" s="32">
        <v>1</v>
      </c>
      <c r="U29" s="32">
        <v>1</v>
      </c>
      <c r="V29" s="32">
        <v>1</v>
      </c>
      <c r="W29" s="99" t="s">
        <v>148</v>
      </c>
      <c r="X29" s="99" t="s">
        <v>148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98" t="s">
        <v>146</v>
      </c>
      <c r="AX29" s="99" t="s">
        <v>148</v>
      </c>
      <c r="AY29" s="99" t="s">
        <v>148</v>
      </c>
      <c r="AZ29" s="99" t="s">
        <v>148</v>
      </c>
      <c r="BA29" s="99" t="s">
        <v>148</v>
      </c>
      <c r="BB29" s="99" t="s">
        <v>148</v>
      </c>
      <c r="BC29" s="99" t="s">
        <v>148</v>
      </c>
      <c r="BD29" s="99" t="s">
        <v>148</v>
      </c>
      <c r="BE29" s="99" t="s">
        <v>148</v>
      </c>
      <c r="BF29" s="32">
        <f t="shared" si="16"/>
        <v>0</v>
      </c>
      <c r="BG29" s="32">
        <f t="shared" si="15"/>
        <v>18</v>
      </c>
    </row>
    <row r="30" spans="1:59" ht="11.25">
      <c r="A30" s="217"/>
      <c r="B30" s="34"/>
      <c r="C30" s="35"/>
      <c r="D30" s="36" t="s">
        <v>39</v>
      </c>
      <c r="E30" s="62">
        <f t="shared" si="14"/>
        <v>9</v>
      </c>
      <c r="F30" s="37"/>
      <c r="G30" s="37"/>
      <c r="H30" s="37">
        <v>1</v>
      </c>
      <c r="I30" s="37">
        <v>1</v>
      </c>
      <c r="J30" s="37">
        <v>1</v>
      </c>
      <c r="K30" s="37">
        <v>1</v>
      </c>
      <c r="L30" s="37">
        <v>1</v>
      </c>
      <c r="M30" s="37">
        <v>1</v>
      </c>
      <c r="N30" s="37">
        <v>1</v>
      </c>
      <c r="O30" s="37">
        <v>1</v>
      </c>
      <c r="P30" s="37">
        <v>1</v>
      </c>
      <c r="Q30" s="37"/>
      <c r="R30" s="37"/>
      <c r="S30" s="37"/>
      <c r="T30" s="37"/>
      <c r="U30" s="37"/>
      <c r="V30" s="37"/>
      <c r="W30" s="99" t="s">
        <v>148</v>
      </c>
      <c r="X30" s="99" t="s">
        <v>148</v>
      </c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38"/>
      <c r="AK30" s="38"/>
      <c r="AL30" s="38"/>
      <c r="AM30" s="38"/>
      <c r="AN30" s="38"/>
      <c r="AO30" s="38"/>
      <c r="AP30" s="38"/>
      <c r="AQ30" s="38"/>
      <c r="AR30" s="37"/>
      <c r="AS30" s="37"/>
      <c r="AT30" s="37"/>
      <c r="AU30" s="37"/>
      <c r="AV30" s="37"/>
      <c r="AW30" s="98" t="s">
        <v>146</v>
      </c>
      <c r="AX30" s="99" t="s">
        <v>148</v>
      </c>
      <c r="AY30" s="99" t="s">
        <v>148</v>
      </c>
      <c r="AZ30" s="99" t="s">
        <v>148</v>
      </c>
      <c r="BA30" s="99" t="s">
        <v>148</v>
      </c>
      <c r="BB30" s="99" t="s">
        <v>148</v>
      </c>
      <c r="BC30" s="99" t="s">
        <v>148</v>
      </c>
      <c r="BD30" s="99" t="s">
        <v>148</v>
      </c>
      <c r="BE30" s="99" t="s">
        <v>148</v>
      </c>
      <c r="BF30" s="62">
        <f t="shared" si="16"/>
        <v>0</v>
      </c>
      <c r="BG30" s="62">
        <f t="shared" si="15"/>
        <v>9</v>
      </c>
    </row>
    <row r="31" spans="1:59" ht="15.75" customHeight="1">
      <c r="A31" s="217"/>
      <c r="B31" s="226" t="s">
        <v>68</v>
      </c>
      <c r="C31" s="228" t="s">
        <v>69</v>
      </c>
      <c r="D31" s="79" t="s">
        <v>19</v>
      </c>
      <c r="E31" s="57">
        <f t="shared" si="14"/>
        <v>60</v>
      </c>
      <c r="F31" s="57">
        <f>F33+F35</f>
        <v>4</v>
      </c>
      <c r="G31" s="57">
        <f aca="true" t="shared" si="17" ref="G31:S32">G33+G35</f>
        <v>4</v>
      </c>
      <c r="H31" s="57">
        <f t="shared" si="17"/>
        <v>5</v>
      </c>
      <c r="I31" s="57">
        <f t="shared" si="17"/>
        <v>5</v>
      </c>
      <c r="J31" s="57">
        <f t="shared" si="17"/>
        <v>5</v>
      </c>
      <c r="K31" s="57">
        <f t="shared" si="17"/>
        <v>5</v>
      </c>
      <c r="L31" s="57">
        <f t="shared" si="17"/>
        <v>4</v>
      </c>
      <c r="M31" s="57">
        <f t="shared" si="17"/>
        <v>4</v>
      </c>
      <c r="N31" s="57">
        <f t="shared" si="17"/>
        <v>4</v>
      </c>
      <c r="O31" s="57">
        <f t="shared" si="17"/>
        <v>4</v>
      </c>
      <c r="P31" s="57">
        <f t="shared" si="17"/>
        <v>4</v>
      </c>
      <c r="Q31" s="57">
        <f t="shared" si="17"/>
        <v>4</v>
      </c>
      <c r="R31" s="57">
        <f t="shared" si="17"/>
        <v>4</v>
      </c>
      <c r="S31" s="57">
        <f t="shared" si="17"/>
        <v>4</v>
      </c>
      <c r="T31" s="57"/>
      <c r="U31" s="57"/>
      <c r="V31" s="57"/>
      <c r="W31" s="99" t="s">
        <v>148</v>
      </c>
      <c r="X31" s="99" t="s">
        <v>148</v>
      </c>
      <c r="Y31" s="57">
        <f aca="true" t="shared" si="18" ref="Y31:AS32">Y33+Y35</f>
        <v>0</v>
      </c>
      <c r="Z31" s="57">
        <f t="shared" si="18"/>
        <v>0</v>
      </c>
      <c r="AA31" s="57">
        <f t="shared" si="18"/>
        <v>0</v>
      </c>
      <c r="AB31" s="57">
        <f t="shared" si="18"/>
        <v>0</v>
      </c>
      <c r="AC31" s="57">
        <f t="shared" si="18"/>
        <v>0</v>
      </c>
      <c r="AD31" s="57">
        <f t="shared" si="18"/>
        <v>0</v>
      </c>
      <c r="AE31" s="57">
        <f t="shared" si="18"/>
        <v>0</v>
      </c>
      <c r="AF31" s="57">
        <f t="shared" si="18"/>
        <v>0</v>
      </c>
      <c r="AG31" s="57">
        <f t="shared" si="18"/>
        <v>0</v>
      </c>
      <c r="AH31" s="57">
        <f t="shared" si="18"/>
        <v>0</v>
      </c>
      <c r="AI31" s="57">
        <f t="shared" si="18"/>
        <v>0</v>
      </c>
      <c r="AJ31" s="57">
        <f t="shared" si="18"/>
        <v>0</v>
      </c>
      <c r="AK31" s="57">
        <f t="shared" si="18"/>
        <v>0</v>
      </c>
      <c r="AL31" s="57">
        <f t="shared" si="18"/>
        <v>0</v>
      </c>
      <c r="AM31" s="57">
        <f t="shared" si="18"/>
        <v>0</v>
      </c>
      <c r="AN31" s="57">
        <f t="shared" si="18"/>
        <v>0</v>
      </c>
      <c r="AO31" s="57">
        <f t="shared" si="18"/>
        <v>0</v>
      </c>
      <c r="AP31" s="57">
        <f t="shared" si="18"/>
        <v>0</v>
      </c>
      <c r="AQ31" s="57">
        <f t="shared" si="18"/>
        <v>0</v>
      </c>
      <c r="AR31" s="57">
        <f t="shared" si="18"/>
        <v>0</v>
      </c>
      <c r="AS31" s="57">
        <f t="shared" si="18"/>
        <v>0</v>
      </c>
      <c r="AT31" s="57"/>
      <c r="AU31" s="57"/>
      <c r="AV31" s="57"/>
      <c r="AW31" s="98" t="s">
        <v>146</v>
      </c>
      <c r="AX31" s="99" t="s">
        <v>148</v>
      </c>
      <c r="AY31" s="99" t="s">
        <v>148</v>
      </c>
      <c r="AZ31" s="99" t="s">
        <v>148</v>
      </c>
      <c r="BA31" s="99" t="s">
        <v>148</v>
      </c>
      <c r="BB31" s="99" t="s">
        <v>148</v>
      </c>
      <c r="BC31" s="99" t="s">
        <v>148</v>
      </c>
      <c r="BD31" s="99" t="s">
        <v>148</v>
      </c>
      <c r="BE31" s="99" t="s">
        <v>148</v>
      </c>
      <c r="BF31" s="39">
        <f t="shared" si="16"/>
        <v>0</v>
      </c>
      <c r="BG31" s="39">
        <f t="shared" si="15"/>
        <v>60</v>
      </c>
    </row>
    <row r="32" spans="1:59" ht="13.5" customHeight="1">
      <c r="A32" s="217"/>
      <c r="B32" s="227"/>
      <c r="C32" s="229"/>
      <c r="D32" s="79" t="s">
        <v>39</v>
      </c>
      <c r="E32" s="57">
        <f>SUM(F32:V32)</f>
        <v>31</v>
      </c>
      <c r="F32" s="57">
        <f>F34+F36</f>
        <v>3</v>
      </c>
      <c r="G32" s="57">
        <f t="shared" si="17"/>
        <v>3</v>
      </c>
      <c r="H32" s="57">
        <f t="shared" si="17"/>
        <v>3</v>
      </c>
      <c r="I32" s="57">
        <f t="shared" si="17"/>
        <v>2</v>
      </c>
      <c r="J32" s="57">
        <f t="shared" si="17"/>
        <v>2</v>
      </c>
      <c r="K32" s="57">
        <f t="shared" si="17"/>
        <v>2</v>
      </c>
      <c r="L32" s="57">
        <f t="shared" si="17"/>
        <v>2</v>
      </c>
      <c r="M32" s="57">
        <f t="shared" si="17"/>
        <v>2</v>
      </c>
      <c r="N32" s="57">
        <f t="shared" si="17"/>
        <v>2</v>
      </c>
      <c r="O32" s="57">
        <f t="shared" si="17"/>
        <v>2</v>
      </c>
      <c r="P32" s="57">
        <f t="shared" si="17"/>
        <v>2</v>
      </c>
      <c r="Q32" s="57">
        <f t="shared" si="17"/>
        <v>2</v>
      </c>
      <c r="R32" s="57">
        <f t="shared" si="17"/>
        <v>2</v>
      </c>
      <c r="S32" s="57">
        <f t="shared" si="17"/>
        <v>2</v>
      </c>
      <c r="T32" s="57"/>
      <c r="U32" s="57"/>
      <c r="V32" s="57"/>
      <c r="W32" s="99" t="s">
        <v>148</v>
      </c>
      <c r="X32" s="99" t="s">
        <v>148</v>
      </c>
      <c r="Y32" s="57">
        <f t="shared" si="18"/>
        <v>0</v>
      </c>
      <c r="Z32" s="57">
        <f t="shared" si="18"/>
        <v>0</v>
      </c>
      <c r="AA32" s="57">
        <f t="shared" si="18"/>
        <v>0</v>
      </c>
      <c r="AB32" s="57">
        <f t="shared" si="18"/>
        <v>0</v>
      </c>
      <c r="AC32" s="57">
        <f t="shared" si="18"/>
        <v>0</v>
      </c>
      <c r="AD32" s="57">
        <f t="shared" si="18"/>
        <v>0</v>
      </c>
      <c r="AE32" s="57">
        <f t="shared" si="18"/>
        <v>0</v>
      </c>
      <c r="AF32" s="57">
        <f t="shared" si="18"/>
        <v>0</v>
      </c>
      <c r="AG32" s="57">
        <f t="shared" si="18"/>
        <v>0</v>
      </c>
      <c r="AH32" s="57">
        <f t="shared" si="18"/>
        <v>0</v>
      </c>
      <c r="AI32" s="57">
        <f t="shared" si="18"/>
        <v>0</v>
      </c>
      <c r="AJ32" s="57">
        <f t="shared" si="18"/>
        <v>0</v>
      </c>
      <c r="AK32" s="57">
        <f t="shared" si="18"/>
        <v>0</v>
      </c>
      <c r="AL32" s="57">
        <f t="shared" si="18"/>
        <v>0</v>
      </c>
      <c r="AM32" s="57">
        <f t="shared" si="18"/>
        <v>0</v>
      </c>
      <c r="AN32" s="57">
        <f t="shared" si="18"/>
        <v>0</v>
      </c>
      <c r="AO32" s="57">
        <f t="shared" si="18"/>
        <v>0</v>
      </c>
      <c r="AP32" s="57">
        <f t="shared" si="18"/>
        <v>0</v>
      </c>
      <c r="AQ32" s="57">
        <f t="shared" si="18"/>
        <v>0</v>
      </c>
      <c r="AR32" s="57">
        <f t="shared" si="18"/>
        <v>0</v>
      </c>
      <c r="AS32" s="57">
        <f t="shared" si="18"/>
        <v>0</v>
      </c>
      <c r="AT32" s="57"/>
      <c r="AU32" s="57"/>
      <c r="AV32" s="57"/>
      <c r="AW32" s="98" t="s">
        <v>146</v>
      </c>
      <c r="AX32" s="99" t="s">
        <v>148</v>
      </c>
      <c r="AY32" s="99" t="s">
        <v>148</v>
      </c>
      <c r="AZ32" s="99" t="s">
        <v>148</v>
      </c>
      <c r="BA32" s="99" t="s">
        <v>148</v>
      </c>
      <c r="BB32" s="99" t="s">
        <v>148</v>
      </c>
      <c r="BC32" s="99" t="s">
        <v>148</v>
      </c>
      <c r="BD32" s="99" t="s">
        <v>148</v>
      </c>
      <c r="BE32" s="99" t="s">
        <v>148</v>
      </c>
      <c r="BF32" s="62">
        <f t="shared" si="16"/>
        <v>0</v>
      </c>
      <c r="BG32" s="62">
        <f t="shared" si="15"/>
        <v>31</v>
      </c>
    </row>
    <row r="33" spans="1:59" ht="23.25" customHeight="1">
      <c r="A33" s="217"/>
      <c r="B33" s="29" t="s">
        <v>70</v>
      </c>
      <c r="C33" s="30" t="s">
        <v>73</v>
      </c>
      <c r="D33" s="31" t="s">
        <v>19</v>
      </c>
      <c r="E33" s="40">
        <f t="shared" si="14"/>
        <v>40</v>
      </c>
      <c r="F33" s="32">
        <v>3</v>
      </c>
      <c r="G33" s="32">
        <v>3</v>
      </c>
      <c r="H33" s="32">
        <v>3</v>
      </c>
      <c r="I33" s="32">
        <v>3</v>
      </c>
      <c r="J33" s="32">
        <v>3</v>
      </c>
      <c r="K33" s="32">
        <v>3</v>
      </c>
      <c r="L33" s="32">
        <v>2</v>
      </c>
      <c r="M33" s="32">
        <v>2</v>
      </c>
      <c r="N33" s="32">
        <v>2</v>
      </c>
      <c r="O33" s="32">
        <v>2</v>
      </c>
      <c r="P33" s="32">
        <v>2</v>
      </c>
      <c r="Q33" s="32">
        <v>2</v>
      </c>
      <c r="R33" s="32">
        <v>2</v>
      </c>
      <c r="S33" s="32">
        <v>2</v>
      </c>
      <c r="T33" s="32">
        <v>2</v>
      </c>
      <c r="U33" s="32">
        <v>2</v>
      </c>
      <c r="V33" s="32">
        <v>2</v>
      </c>
      <c r="W33" s="99" t="s">
        <v>148</v>
      </c>
      <c r="X33" s="99" t="s">
        <v>148</v>
      </c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98" t="s">
        <v>146</v>
      </c>
      <c r="AX33" s="99" t="s">
        <v>148</v>
      </c>
      <c r="AY33" s="99" t="s">
        <v>148</v>
      </c>
      <c r="AZ33" s="99" t="s">
        <v>148</v>
      </c>
      <c r="BA33" s="99" t="s">
        <v>148</v>
      </c>
      <c r="BB33" s="99" t="s">
        <v>148</v>
      </c>
      <c r="BC33" s="99" t="s">
        <v>148</v>
      </c>
      <c r="BD33" s="99" t="s">
        <v>148</v>
      </c>
      <c r="BE33" s="99" t="s">
        <v>148</v>
      </c>
      <c r="BF33" s="32">
        <f t="shared" si="16"/>
        <v>0</v>
      </c>
      <c r="BG33" s="32">
        <f t="shared" si="15"/>
        <v>40</v>
      </c>
    </row>
    <row r="34" spans="1:59" ht="11.25">
      <c r="A34" s="217"/>
      <c r="B34" s="34"/>
      <c r="C34" s="35"/>
      <c r="D34" s="36" t="s">
        <v>39</v>
      </c>
      <c r="E34" s="62">
        <f t="shared" si="14"/>
        <v>20</v>
      </c>
      <c r="F34" s="37">
        <v>2</v>
      </c>
      <c r="G34" s="37">
        <v>2</v>
      </c>
      <c r="H34" s="37">
        <v>2</v>
      </c>
      <c r="I34" s="37">
        <v>1</v>
      </c>
      <c r="J34" s="37">
        <v>1</v>
      </c>
      <c r="K34" s="37">
        <v>1</v>
      </c>
      <c r="L34" s="37">
        <v>1</v>
      </c>
      <c r="M34" s="37">
        <v>1</v>
      </c>
      <c r="N34" s="37">
        <v>1</v>
      </c>
      <c r="O34" s="37">
        <v>1</v>
      </c>
      <c r="P34" s="37">
        <v>1</v>
      </c>
      <c r="Q34" s="37">
        <v>1</v>
      </c>
      <c r="R34" s="37">
        <v>1</v>
      </c>
      <c r="S34" s="37">
        <v>1</v>
      </c>
      <c r="T34" s="37">
        <v>1</v>
      </c>
      <c r="U34" s="37">
        <v>1</v>
      </c>
      <c r="V34" s="37">
        <v>1</v>
      </c>
      <c r="W34" s="99" t="s">
        <v>148</v>
      </c>
      <c r="X34" s="99" t="s">
        <v>148</v>
      </c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8"/>
      <c r="AJ34" s="38"/>
      <c r="AK34" s="38"/>
      <c r="AL34" s="38"/>
      <c r="AM34" s="38"/>
      <c r="AN34" s="38"/>
      <c r="AO34" s="38"/>
      <c r="AP34" s="38"/>
      <c r="AQ34" s="38"/>
      <c r="AR34" s="37"/>
      <c r="AS34" s="37"/>
      <c r="AT34" s="37"/>
      <c r="AU34" s="37"/>
      <c r="AV34" s="37"/>
      <c r="AW34" s="98" t="s">
        <v>146</v>
      </c>
      <c r="AX34" s="99" t="s">
        <v>148</v>
      </c>
      <c r="AY34" s="99" t="s">
        <v>148</v>
      </c>
      <c r="AZ34" s="99" t="s">
        <v>148</v>
      </c>
      <c r="BA34" s="99" t="s">
        <v>148</v>
      </c>
      <c r="BB34" s="99" t="s">
        <v>148</v>
      </c>
      <c r="BC34" s="99" t="s">
        <v>148</v>
      </c>
      <c r="BD34" s="99" t="s">
        <v>148</v>
      </c>
      <c r="BE34" s="99" t="s">
        <v>148</v>
      </c>
      <c r="BF34" s="62">
        <f t="shared" si="16"/>
        <v>0</v>
      </c>
      <c r="BG34" s="62">
        <f t="shared" si="15"/>
        <v>20</v>
      </c>
    </row>
    <row r="35" spans="1:59" ht="11.25" customHeight="1">
      <c r="A35" s="217"/>
      <c r="B35" s="29" t="s">
        <v>72</v>
      </c>
      <c r="C35" s="30" t="s">
        <v>202</v>
      </c>
      <c r="D35" s="31" t="s">
        <v>19</v>
      </c>
      <c r="E35" s="32">
        <f t="shared" si="14"/>
        <v>32</v>
      </c>
      <c r="F35" s="32">
        <v>1</v>
      </c>
      <c r="G35" s="32">
        <v>1</v>
      </c>
      <c r="H35" s="32">
        <v>2</v>
      </c>
      <c r="I35" s="32">
        <v>2</v>
      </c>
      <c r="J35" s="32">
        <v>2</v>
      </c>
      <c r="K35" s="32">
        <v>2</v>
      </c>
      <c r="L35" s="32">
        <v>2</v>
      </c>
      <c r="M35" s="32">
        <v>2</v>
      </c>
      <c r="N35" s="32">
        <v>2</v>
      </c>
      <c r="O35" s="32">
        <v>2</v>
      </c>
      <c r="P35" s="32">
        <v>2</v>
      </c>
      <c r="Q35" s="32">
        <v>2</v>
      </c>
      <c r="R35" s="32">
        <v>2</v>
      </c>
      <c r="S35" s="32">
        <v>2</v>
      </c>
      <c r="T35" s="32">
        <v>2</v>
      </c>
      <c r="U35" s="32">
        <v>2</v>
      </c>
      <c r="V35" s="32">
        <v>2</v>
      </c>
      <c r="W35" s="99" t="s">
        <v>148</v>
      </c>
      <c r="X35" s="99" t="s">
        <v>148</v>
      </c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98" t="s">
        <v>146</v>
      </c>
      <c r="AX35" s="99" t="s">
        <v>148</v>
      </c>
      <c r="AY35" s="99" t="s">
        <v>148</v>
      </c>
      <c r="AZ35" s="99" t="s">
        <v>148</v>
      </c>
      <c r="BA35" s="99" t="s">
        <v>148</v>
      </c>
      <c r="BB35" s="99" t="s">
        <v>148</v>
      </c>
      <c r="BC35" s="99" t="s">
        <v>148</v>
      </c>
      <c r="BD35" s="99" t="s">
        <v>148</v>
      </c>
      <c r="BE35" s="99" t="s">
        <v>148</v>
      </c>
      <c r="BF35" s="32">
        <f t="shared" si="16"/>
        <v>0</v>
      </c>
      <c r="BG35" s="32">
        <f t="shared" si="15"/>
        <v>32</v>
      </c>
    </row>
    <row r="36" spans="1:59" ht="11.25">
      <c r="A36" s="217"/>
      <c r="B36" s="34"/>
      <c r="C36" s="35"/>
      <c r="D36" s="36" t="s">
        <v>39</v>
      </c>
      <c r="E36" s="62">
        <f t="shared" si="14"/>
        <v>16</v>
      </c>
      <c r="F36" s="37">
        <v>1</v>
      </c>
      <c r="G36" s="37">
        <v>1</v>
      </c>
      <c r="H36" s="37">
        <v>1</v>
      </c>
      <c r="I36" s="37">
        <v>1</v>
      </c>
      <c r="J36" s="37">
        <v>1</v>
      </c>
      <c r="K36" s="37">
        <v>1</v>
      </c>
      <c r="L36" s="37">
        <v>1</v>
      </c>
      <c r="M36" s="37">
        <v>1</v>
      </c>
      <c r="N36" s="37">
        <v>1</v>
      </c>
      <c r="O36" s="37">
        <v>1</v>
      </c>
      <c r="P36" s="37">
        <v>1</v>
      </c>
      <c r="Q36" s="37">
        <v>1</v>
      </c>
      <c r="R36" s="37">
        <v>1</v>
      </c>
      <c r="S36" s="37">
        <v>1</v>
      </c>
      <c r="T36" s="37">
        <v>1</v>
      </c>
      <c r="U36" s="37">
        <v>1</v>
      </c>
      <c r="V36" s="37"/>
      <c r="W36" s="99" t="s">
        <v>148</v>
      </c>
      <c r="X36" s="99" t="s">
        <v>148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98" t="s">
        <v>146</v>
      </c>
      <c r="AX36" s="99" t="s">
        <v>148</v>
      </c>
      <c r="AY36" s="99" t="s">
        <v>148</v>
      </c>
      <c r="AZ36" s="99" t="s">
        <v>148</v>
      </c>
      <c r="BA36" s="99" t="s">
        <v>148</v>
      </c>
      <c r="BB36" s="99" t="s">
        <v>148</v>
      </c>
      <c r="BC36" s="99" t="s">
        <v>148</v>
      </c>
      <c r="BD36" s="99" t="s">
        <v>148</v>
      </c>
      <c r="BE36" s="99" t="s">
        <v>148</v>
      </c>
      <c r="BF36" s="62">
        <f t="shared" si="16"/>
        <v>0</v>
      </c>
      <c r="BG36" s="62">
        <f t="shared" si="15"/>
        <v>16</v>
      </c>
    </row>
    <row r="37" spans="1:59" ht="9.75" customHeight="1">
      <c r="A37" s="217"/>
      <c r="B37" s="212" t="s">
        <v>2</v>
      </c>
      <c r="C37" s="214" t="s">
        <v>184</v>
      </c>
      <c r="D37" s="79" t="s">
        <v>19</v>
      </c>
      <c r="E37" s="57">
        <f t="shared" si="14"/>
        <v>438</v>
      </c>
      <c r="F37" s="57">
        <f aca="true" t="shared" si="19" ref="F37:U37">F39+F57</f>
        <v>24</v>
      </c>
      <c r="G37" s="57">
        <f t="shared" si="19"/>
        <v>25</v>
      </c>
      <c r="H37" s="57">
        <f t="shared" si="19"/>
        <v>24</v>
      </c>
      <c r="I37" s="57">
        <f t="shared" si="19"/>
        <v>24</v>
      </c>
      <c r="J37" s="57">
        <f t="shared" si="19"/>
        <v>25</v>
      </c>
      <c r="K37" s="57">
        <f t="shared" si="19"/>
        <v>25</v>
      </c>
      <c r="L37" s="57">
        <f t="shared" si="19"/>
        <v>26</v>
      </c>
      <c r="M37" s="57">
        <f t="shared" si="19"/>
        <v>26</v>
      </c>
      <c r="N37" s="57">
        <f t="shared" si="19"/>
        <v>26</v>
      </c>
      <c r="O37" s="57">
        <f t="shared" si="19"/>
        <v>26</v>
      </c>
      <c r="P37" s="57">
        <f t="shared" si="19"/>
        <v>26</v>
      </c>
      <c r="Q37" s="57">
        <f t="shared" si="19"/>
        <v>26</v>
      </c>
      <c r="R37" s="57">
        <f t="shared" si="19"/>
        <v>26</v>
      </c>
      <c r="S37" s="57">
        <f t="shared" si="19"/>
        <v>26</v>
      </c>
      <c r="T37" s="57">
        <f t="shared" si="19"/>
        <v>27</v>
      </c>
      <c r="U37" s="57">
        <f t="shared" si="19"/>
        <v>28</v>
      </c>
      <c r="V37" s="57">
        <f>V39+V57</f>
        <v>28</v>
      </c>
      <c r="W37" s="99" t="s">
        <v>148</v>
      </c>
      <c r="X37" s="99" t="s">
        <v>148</v>
      </c>
      <c r="Y37" s="57">
        <f aca="true" t="shared" si="20" ref="Y37:AV37">Y39+Y57</f>
        <v>26</v>
      </c>
      <c r="Z37" s="57">
        <f t="shared" si="20"/>
        <v>26</v>
      </c>
      <c r="AA37" s="57">
        <f t="shared" si="20"/>
        <v>26</v>
      </c>
      <c r="AB37" s="57">
        <f t="shared" si="20"/>
        <v>26</v>
      </c>
      <c r="AC37" s="57">
        <f t="shared" si="20"/>
        <v>26</v>
      </c>
      <c r="AD37" s="57">
        <f t="shared" si="20"/>
        <v>26</v>
      </c>
      <c r="AE37" s="57">
        <f t="shared" si="20"/>
        <v>25</v>
      </c>
      <c r="AF37" s="57">
        <f t="shared" si="20"/>
        <v>25</v>
      </c>
      <c r="AG37" s="57">
        <f t="shared" si="20"/>
        <v>28</v>
      </c>
      <c r="AH37" s="57">
        <f t="shared" si="20"/>
        <v>28</v>
      </c>
      <c r="AI37" s="57">
        <f t="shared" si="20"/>
        <v>28</v>
      </c>
      <c r="AJ37" s="57">
        <f t="shared" si="20"/>
        <v>28</v>
      </c>
      <c r="AK37" s="57">
        <f t="shared" si="20"/>
        <v>28</v>
      </c>
      <c r="AL37" s="57">
        <f t="shared" si="20"/>
        <v>28</v>
      </c>
      <c r="AM37" s="57">
        <f t="shared" si="20"/>
        <v>28</v>
      </c>
      <c r="AN37" s="57">
        <f t="shared" si="20"/>
        <v>28</v>
      </c>
      <c r="AO37" s="57">
        <f t="shared" si="20"/>
        <v>28</v>
      </c>
      <c r="AP37" s="57">
        <f t="shared" si="20"/>
        <v>28</v>
      </c>
      <c r="AQ37" s="57">
        <f t="shared" si="20"/>
        <v>28</v>
      </c>
      <c r="AR37" s="57">
        <f t="shared" si="20"/>
        <v>28</v>
      </c>
      <c r="AS37" s="57">
        <f t="shared" si="20"/>
        <v>36</v>
      </c>
      <c r="AT37" s="57">
        <f t="shared" si="20"/>
        <v>36</v>
      </c>
      <c r="AU37" s="57">
        <f t="shared" si="20"/>
        <v>36</v>
      </c>
      <c r="AV37" s="57">
        <f t="shared" si="20"/>
        <v>36</v>
      </c>
      <c r="AW37" s="98" t="s">
        <v>146</v>
      </c>
      <c r="AX37" s="99" t="s">
        <v>148</v>
      </c>
      <c r="AY37" s="99" t="s">
        <v>148</v>
      </c>
      <c r="AZ37" s="99" t="s">
        <v>148</v>
      </c>
      <c r="BA37" s="99" t="s">
        <v>148</v>
      </c>
      <c r="BB37" s="99" t="s">
        <v>148</v>
      </c>
      <c r="BC37" s="99" t="s">
        <v>148</v>
      </c>
      <c r="BD37" s="99" t="s">
        <v>148</v>
      </c>
      <c r="BE37" s="99" t="s">
        <v>148</v>
      </c>
      <c r="BF37" s="39">
        <f t="shared" si="16"/>
        <v>686</v>
      </c>
      <c r="BG37" s="39">
        <f t="shared" si="15"/>
        <v>1124</v>
      </c>
    </row>
    <row r="38" spans="1:59" ht="12" customHeight="1">
      <c r="A38" s="217"/>
      <c r="B38" s="213"/>
      <c r="C38" s="215"/>
      <c r="D38" s="79" t="s">
        <v>39</v>
      </c>
      <c r="E38" s="57">
        <f t="shared" si="14"/>
        <v>200</v>
      </c>
      <c r="F38" s="57">
        <f aca="true" t="shared" si="21" ref="F38:U38">F40+F58</f>
        <v>12</v>
      </c>
      <c r="G38" s="57">
        <f t="shared" si="21"/>
        <v>11</v>
      </c>
      <c r="H38" s="57">
        <f t="shared" si="21"/>
        <v>10</v>
      </c>
      <c r="I38" s="57">
        <f t="shared" si="21"/>
        <v>11</v>
      </c>
      <c r="J38" s="57">
        <f t="shared" si="21"/>
        <v>12</v>
      </c>
      <c r="K38" s="57">
        <f t="shared" si="21"/>
        <v>11</v>
      </c>
      <c r="L38" s="57">
        <f t="shared" si="21"/>
        <v>12</v>
      </c>
      <c r="M38" s="57">
        <f t="shared" si="21"/>
        <v>11</v>
      </c>
      <c r="N38" s="57">
        <f t="shared" si="21"/>
        <v>12</v>
      </c>
      <c r="O38" s="57">
        <f t="shared" si="21"/>
        <v>11</v>
      </c>
      <c r="P38" s="57">
        <f t="shared" si="21"/>
        <v>13</v>
      </c>
      <c r="Q38" s="57">
        <f t="shared" si="21"/>
        <v>12</v>
      </c>
      <c r="R38" s="57">
        <f t="shared" si="21"/>
        <v>12</v>
      </c>
      <c r="S38" s="57">
        <f t="shared" si="21"/>
        <v>12</v>
      </c>
      <c r="T38" s="57">
        <f t="shared" si="21"/>
        <v>13</v>
      </c>
      <c r="U38" s="57">
        <f t="shared" si="21"/>
        <v>12</v>
      </c>
      <c r="V38" s="57">
        <f>V40+V58</f>
        <v>13</v>
      </c>
      <c r="W38" s="99" t="s">
        <v>148</v>
      </c>
      <c r="X38" s="99" t="s">
        <v>148</v>
      </c>
      <c r="Y38" s="57">
        <f aca="true" t="shared" si="22" ref="Y38:AV38">Y40+Y58</f>
        <v>12</v>
      </c>
      <c r="Z38" s="57">
        <f t="shared" si="22"/>
        <v>10</v>
      </c>
      <c r="AA38" s="57">
        <f t="shared" si="22"/>
        <v>10</v>
      </c>
      <c r="AB38" s="57">
        <f t="shared" si="22"/>
        <v>10</v>
      </c>
      <c r="AC38" s="57">
        <f t="shared" si="22"/>
        <v>10</v>
      </c>
      <c r="AD38" s="57">
        <f t="shared" si="22"/>
        <v>10</v>
      </c>
      <c r="AE38" s="57">
        <f t="shared" si="22"/>
        <v>10</v>
      </c>
      <c r="AF38" s="57">
        <f t="shared" si="22"/>
        <v>10</v>
      </c>
      <c r="AG38" s="57">
        <f t="shared" si="22"/>
        <v>10</v>
      </c>
      <c r="AH38" s="57">
        <f t="shared" si="22"/>
        <v>10</v>
      </c>
      <c r="AI38" s="57">
        <f t="shared" si="22"/>
        <v>10</v>
      </c>
      <c r="AJ38" s="57">
        <f t="shared" si="22"/>
        <v>10</v>
      </c>
      <c r="AK38" s="57">
        <f t="shared" si="22"/>
        <v>10</v>
      </c>
      <c r="AL38" s="57">
        <f t="shared" si="22"/>
        <v>13</v>
      </c>
      <c r="AM38" s="57">
        <f t="shared" si="22"/>
        <v>13</v>
      </c>
      <c r="AN38" s="57">
        <f t="shared" si="22"/>
        <v>13</v>
      </c>
      <c r="AO38" s="57">
        <f t="shared" si="22"/>
        <v>13</v>
      </c>
      <c r="AP38" s="57">
        <f t="shared" si="22"/>
        <v>13</v>
      </c>
      <c r="AQ38" s="57">
        <f t="shared" si="22"/>
        <v>13</v>
      </c>
      <c r="AR38" s="57">
        <f t="shared" si="22"/>
        <v>13</v>
      </c>
      <c r="AS38" s="57">
        <f t="shared" si="22"/>
        <v>0</v>
      </c>
      <c r="AT38" s="57">
        <f t="shared" si="22"/>
        <v>0</v>
      </c>
      <c r="AU38" s="57">
        <f t="shared" si="22"/>
        <v>0</v>
      </c>
      <c r="AV38" s="57">
        <f t="shared" si="22"/>
        <v>0</v>
      </c>
      <c r="AW38" s="98" t="s">
        <v>146</v>
      </c>
      <c r="AX38" s="99" t="s">
        <v>148</v>
      </c>
      <c r="AY38" s="99" t="s">
        <v>148</v>
      </c>
      <c r="AZ38" s="99" t="s">
        <v>148</v>
      </c>
      <c r="BA38" s="99" t="s">
        <v>148</v>
      </c>
      <c r="BB38" s="99" t="s">
        <v>148</v>
      </c>
      <c r="BC38" s="99" t="s">
        <v>148</v>
      </c>
      <c r="BD38" s="99" t="s">
        <v>148</v>
      </c>
      <c r="BE38" s="99" t="s">
        <v>148</v>
      </c>
      <c r="BF38" s="39">
        <f t="shared" si="16"/>
        <v>223</v>
      </c>
      <c r="BG38" s="39">
        <f t="shared" si="15"/>
        <v>423</v>
      </c>
    </row>
    <row r="39" spans="1:59" ht="9" customHeight="1">
      <c r="A39" s="217"/>
      <c r="B39" s="226" t="s">
        <v>4</v>
      </c>
      <c r="C39" s="228" t="s">
        <v>74</v>
      </c>
      <c r="D39" s="79" t="s">
        <v>19</v>
      </c>
      <c r="E39" s="57">
        <f t="shared" si="14"/>
        <v>270</v>
      </c>
      <c r="F39" s="57">
        <f>F41+F43+F45+F47+F49+F51+F53+F55</f>
        <v>17</v>
      </c>
      <c r="G39" s="57">
        <f aca="true" t="shared" si="23" ref="G39:U39">G41+G43+G45+G47+G49+G51+G53+G55</f>
        <v>18</v>
      </c>
      <c r="H39" s="57">
        <f t="shared" si="23"/>
        <v>17</v>
      </c>
      <c r="I39" s="57">
        <f t="shared" si="23"/>
        <v>17</v>
      </c>
      <c r="J39" s="57">
        <f t="shared" si="23"/>
        <v>18</v>
      </c>
      <c r="K39" s="57">
        <f t="shared" si="23"/>
        <v>17</v>
      </c>
      <c r="L39" s="57">
        <f t="shared" si="23"/>
        <v>16</v>
      </c>
      <c r="M39" s="57">
        <f t="shared" si="23"/>
        <v>15</v>
      </c>
      <c r="N39" s="57">
        <f t="shared" si="23"/>
        <v>15</v>
      </c>
      <c r="O39" s="57">
        <f t="shared" si="23"/>
        <v>15</v>
      </c>
      <c r="P39" s="57">
        <f t="shared" si="23"/>
        <v>15</v>
      </c>
      <c r="Q39" s="57">
        <f t="shared" si="23"/>
        <v>15</v>
      </c>
      <c r="R39" s="57">
        <f t="shared" si="23"/>
        <v>15</v>
      </c>
      <c r="S39" s="57">
        <f t="shared" si="23"/>
        <v>15</v>
      </c>
      <c r="T39" s="57">
        <f t="shared" si="23"/>
        <v>15</v>
      </c>
      <c r="U39" s="57">
        <f t="shared" si="23"/>
        <v>15</v>
      </c>
      <c r="V39" s="57">
        <f>V41+V43+V45+V47+V49+V51+V53+V55</f>
        <v>15</v>
      </c>
      <c r="W39" s="99" t="s">
        <v>148</v>
      </c>
      <c r="X39" s="99" t="s">
        <v>148</v>
      </c>
      <c r="Y39" s="57">
        <f aca="true" t="shared" si="24" ref="Y39:AV39">Y41+Y43+Y45+Y47+Y49+Y51+Y53+Y55</f>
        <v>6</v>
      </c>
      <c r="Z39" s="57">
        <f t="shared" si="24"/>
        <v>6</v>
      </c>
      <c r="AA39" s="57">
        <f t="shared" si="24"/>
        <v>6</v>
      </c>
      <c r="AB39" s="57">
        <f t="shared" si="24"/>
        <v>6</v>
      </c>
      <c r="AC39" s="57">
        <f t="shared" si="24"/>
        <v>6</v>
      </c>
      <c r="AD39" s="57">
        <f t="shared" si="24"/>
        <v>6</v>
      </c>
      <c r="AE39" s="57">
        <f t="shared" si="24"/>
        <v>6</v>
      </c>
      <c r="AF39" s="57">
        <f t="shared" si="24"/>
        <v>6</v>
      </c>
      <c r="AG39" s="57">
        <f t="shared" si="24"/>
        <v>7</v>
      </c>
      <c r="AH39" s="57">
        <f t="shared" si="24"/>
        <v>7</v>
      </c>
      <c r="AI39" s="57">
        <f t="shared" si="24"/>
        <v>7</v>
      </c>
      <c r="AJ39" s="57">
        <f t="shared" si="24"/>
        <v>7</v>
      </c>
      <c r="AK39" s="57">
        <f t="shared" si="24"/>
        <v>7</v>
      </c>
      <c r="AL39" s="57">
        <f t="shared" si="24"/>
        <v>7</v>
      </c>
      <c r="AM39" s="57">
        <f t="shared" si="24"/>
        <v>7</v>
      </c>
      <c r="AN39" s="57">
        <f t="shared" si="24"/>
        <v>7</v>
      </c>
      <c r="AO39" s="57">
        <f t="shared" si="24"/>
        <v>7</v>
      </c>
      <c r="AP39" s="57">
        <f t="shared" si="24"/>
        <v>7</v>
      </c>
      <c r="AQ39" s="57">
        <f t="shared" si="24"/>
        <v>7</v>
      </c>
      <c r="AR39" s="57">
        <f t="shared" si="24"/>
        <v>7</v>
      </c>
      <c r="AS39" s="57">
        <f t="shared" si="24"/>
        <v>0</v>
      </c>
      <c r="AT39" s="57">
        <f t="shared" si="24"/>
        <v>0</v>
      </c>
      <c r="AU39" s="57">
        <f t="shared" si="24"/>
        <v>0</v>
      </c>
      <c r="AV39" s="57">
        <f t="shared" si="24"/>
        <v>0</v>
      </c>
      <c r="AW39" s="98" t="s">
        <v>146</v>
      </c>
      <c r="AX39" s="99" t="s">
        <v>148</v>
      </c>
      <c r="AY39" s="99" t="s">
        <v>148</v>
      </c>
      <c r="AZ39" s="99" t="s">
        <v>148</v>
      </c>
      <c r="BA39" s="99" t="s">
        <v>148</v>
      </c>
      <c r="BB39" s="99" t="s">
        <v>148</v>
      </c>
      <c r="BC39" s="99" t="s">
        <v>148</v>
      </c>
      <c r="BD39" s="99" t="s">
        <v>148</v>
      </c>
      <c r="BE39" s="99" t="s">
        <v>148</v>
      </c>
      <c r="BF39" s="57">
        <f t="shared" si="16"/>
        <v>132</v>
      </c>
      <c r="BG39" s="57">
        <f t="shared" si="15"/>
        <v>402</v>
      </c>
    </row>
    <row r="40" spans="1:59" ht="11.25" customHeight="1">
      <c r="A40" s="217"/>
      <c r="B40" s="227"/>
      <c r="C40" s="229"/>
      <c r="D40" s="79" t="s">
        <v>39</v>
      </c>
      <c r="E40" s="57">
        <f t="shared" si="14"/>
        <v>119</v>
      </c>
      <c r="F40" s="57">
        <f>F42+F44+F46+F48+F50+F52+F54+F56</f>
        <v>5</v>
      </c>
      <c r="G40" s="57">
        <f aca="true" t="shared" si="25" ref="G40:U40">G42+G44+G46+G48+G50+G52+G54+G56</f>
        <v>6</v>
      </c>
      <c r="H40" s="57">
        <f t="shared" si="25"/>
        <v>6</v>
      </c>
      <c r="I40" s="57">
        <f t="shared" si="25"/>
        <v>7</v>
      </c>
      <c r="J40" s="57">
        <f t="shared" si="25"/>
        <v>8</v>
      </c>
      <c r="K40" s="57">
        <f t="shared" si="25"/>
        <v>8</v>
      </c>
      <c r="L40" s="57">
        <f t="shared" si="25"/>
        <v>8</v>
      </c>
      <c r="M40" s="57">
        <f t="shared" si="25"/>
        <v>7</v>
      </c>
      <c r="N40" s="57">
        <f t="shared" si="25"/>
        <v>8</v>
      </c>
      <c r="O40" s="57">
        <f t="shared" si="25"/>
        <v>7</v>
      </c>
      <c r="P40" s="57">
        <f t="shared" si="25"/>
        <v>9</v>
      </c>
      <c r="Q40" s="57">
        <f t="shared" si="25"/>
        <v>7</v>
      </c>
      <c r="R40" s="57">
        <f t="shared" si="25"/>
        <v>8</v>
      </c>
      <c r="S40" s="57">
        <f t="shared" si="25"/>
        <v>7</v>
      </c>
      <c r="T40" s="57">
        <f t="shared" si="25"/>
        <v>6</v>
      </c>
      <c r="U40" s="57">
        <f t="shared" si="25"/>
        <v>6</v>
      </c>
      <c r="V40" s="57">
        <f>V42+V44+V46+V48+V50+V52+V54+V56</f>
        <v>6</v>
      </c>
      <c r="W40" s="99" t="s">
        <v>148</v>
      </c>
      <c r="X40" s="99" t="s">
        <v>148</v>
      </c>
      <c r="Y40" s="57">
        <f aca="true" t="shared" si="26" ref="Y40:AV40">Y42+Y44+Y46+Y48+Y50+Y52+Y54+Y56</f>
        <v>2</v>
      </c>
      <c r="Z40" s="57">
        <f t="shared" si="26"/>
        <v>2</v>
      </c>
      <c r="AA40" s="57">
        <f t="shared" si="26"/>
        <v>2</v>
      </c>
      <c r="AB40" s="57">
        <f t="shared" si="26"/>
        <v>2</v>
      </c>
      <c r="AC40" s="57">
        <f t="shared" si="26"/>
        <v>2</v>
      </c>
      <c r="AD40" s="57">
        <f t="shared" si="26"/>
        <v>1</v>
      </c>
      <c r="AE40" s="57">
        <f t="shared" si="26"/>
        <v>1</v>
      </c>
      <c r="AF40" s="57">
        <f t="shared" si="26"/>
        <v>1</v>
      </c>
      <c r="AG40" s="57">
        <f t="shared" si="26"/>
        <v>1</v>
      </c>
      <c r="AH40" s="57">
        <f t="shared" si="26"/>
        <v>1</v>
      </c>
      <c r="AI40" s="57">
        <f t="shared" si="26"/>
        <v>1</v>
      </c>
      <c r="AJ40" s="57">
        <f t="shared" si="26"/>
        <v>2</v>
      </c>
      <c r="AK40" s="57">
        <f t="shared" si="26"/>
        <v>2</v>
      </c>
      <c r="AL40" s="57">
        <f t="shared" si="26"/>
        <v>3</v>
      </c>
      <c r="AM40" s="57">
        <f t="shared" si="26"/>
        <v>5</v>
      </c>
      <c r="AN40" s="57">
        <f t="shared" si="26"/>
        <v>6</v>
      </c>
      <c r="AO40" s="57">
        <f t="shared" si="26"/>
        <v>6</v>
      </c>
      <c r="AP40" s="57">
        <f t="shared" si="26"/>
        <v>7</v>
      </c>
      <c r="AQ40" s="57">
        <f t="shared" si="26"/>
        <v>7</v>
      </c>
      <c r="AR40" s="57">
        <f t="shared" si="26"/>
        <v>7</v>
      </c>
      <c r="AS40" s="57">
        <f t="shared" si="26"/>
        <v>0</v>
      </c>
      <c r="AT40" s="57">
        <f t="shared" si="26"/>
        <v>0</v>
      </c>
      <c r="AU40" s="57">
        <f t="shared" si="26"/>
        <v>0</v>
      </c>
      <c r="AV40" s="57">
        <f t="shared" si="26"/>
        <v>0</v>
      </c>
      <c r="AW40" s="98" t="s">
        <v>146</v>
      </c>
      <c r="AX40" s="99" t="s">
        <v>148</v>
      </c>
      <c r="AY40" s="99" t="s">
        <v>148</v>
      </c>
      <c r="AZ40" s="99" t="s">
        <v>148</v>
      </c>
      <c r="BA40" s="99" t="s">
        <v>148</v>
      </c>
      <c r="BB40" s="99" t="s">
        <v>148</v>
      </c>
      <c r="BC40" s="99" t="s">
        <v>148</v>
      </c>
      <c r="BD40" s="99" t="s">
        <v>148</v>
      </c>
      <c r="BE40" s="99" t="s">
        <v>148</v>
      </c>
      <c r="BF40" s="57">
        <f t="shared" si="16"/>
        <v>61</v>
      </c>
      <c r="BG40" s="57">
        <f t="shared" si="15"/>
        <v>180</v>
      </c>
    </row>
    <row r="41" spans="1:59" ht="27" customHeight="1">
      <c r="A41" s="217"/>
      <c r="B41" s="29" t="s">
        <v>5</v>
      </c>
      <c r="C41" s="30" t="s">
        <v>203</v>
      </c>
      <c r="D41" s="31" t="s">
        <v>19</v>
      </c>
      <c r="E41" s="32">
        <f t="shared" si="14"/>
        <v>56</v>
      </c>
      <c r="F41" s="32">
        <v>4</v>
      </c>
      <c r="G41" s="32">
        <v>4</v>
      </c>
      <c r="H41" s="32">
        <v>4</v>
      </c>
      <c r="I41" s="32">
        <v>4</v>
      </c>
      <c r="J41" s="32">
        <v>4</v>
      </c>
      <c r="K41" s="32">
        <v>3</v>
      </c>
      <c r="L41" s="32">
        <v>3</v>
      </c>
      <c r="M41" s="32">
        <v>3</v>
      </c>
      <c r="N41" s="32">
        <v>3</v>
      </c>
      <c r="O41" s="32">
        <v>3</v>
      </c>
      <c r="P41" s="32">
        <v>3</v>
      </c>
      <c r="Q41" s="32">
        <v>3</v>
      </c>
      <c r="R41" s="32">
        <v>3</v>
      </c>
      <c r="S41" s="32">
        <v>3</v>
      </c>
      <c r="T41" s="32">
        <v>3</v>
      </c>
      <c r="U41" s="32">
        <v>3</v>
      </c>
      <c r="V41" s="32">
        <v>3</v>
      </c>
      <c r="W41" s="99" t="s">
        <v>148</v>
      </c>
      <c r="X41" s="99" t="s">
        <v>148</v>
      </c>
      <c r="Y41" s="32">
        <v>2</v>
      </c>
      <c r="Z41" s="32">
        <v>2</v>
      </c>
      <c r="AA41" s="32">
        <v>2</v>
      </c>
      <c r="AB41" s="32">
        <v>2</v>
      </c>
      <c r="AC41" s="32">
        <v>2</v>
      </c>
      <c r="AD41" s="32">
        <v>2</v>
      </c>
      <c r="AE41" s="32">
        <v>1</v>
      </c>
      <c r="AF41" s="32">
        <v>1</v>
      </c>
      <c r="AG41" s="32">
        <v>1</v>
      </c>
      <c r="AH41" s="32">
        <v>1</v>
      </c>
      <c r="AI41" s="32">
        <v>1</v>
      </c>
      <c r="AJ41" s="32">
        <v>1</v>
      </c>
      <c r="AK41" s="32">
        <v>1</v>
      </c>
      <c r="AL41" s="32">
        <v>1</v>
      </c>
      <c r="AM41" s="32">
        <v>1</v>
      </c>
      <c r="AN41" s="32">
        <v>1</v>
      </c>
      <c r="AO41" s="32">
        <v>1</v>
      </c>
      <c r="AP41" s="32">
        <v>1</v>
      </c>
      <c r="AQ41" s="32">
        <v>1</v>
      </c>
      <c r="AR41" s="32">
        <v>1</v>
      </c>
      <c r="AS41" s="32"/>
      <c r="AT41" s="32"/>
      <c r="AU41" s="32"/>
      <c r="AV41" s="32"/>
      <c r="AW41" s="98" t="s">
        <v>146</v>
      </c>
      <c r="AX41" s="99" t="s">
        <v>148</v>
      </c>
      <c r="AY41" s="99" t="s">
        <v>148</v>
      </c>
      <c r="AZ41" s="99" t="s">
        <v>148</v>
      </c>
      <c r="BA41" s="99" t="s">
        <v>148</v>
      </c>
      <c r="BB41" s="99" t="s">
        <v>148</v>
      </c>
      <c r="BC41" s="99" t="s">
        <v>148</v>
      </c>
      <c r="BD41" s="99" t="s">
        <v>148</v>
      </c>
      <c r="BE41" s="99" t="s">
        <v>148</v>
      </c>
      <c r="BF41" s="32">
        <f t="shared" si="16"/>
        <v>26</v>
      </c>
      <c r="BG41" s="32">
        <f t="shared" si="15"/>
        <v>82</v>
      </c>
    </row>
    <row r="42" spans="1:59" ht="12" customHeight="1">
      <c r="A42" s="217"/>
      <c r="B42" s="34"/>
      <c r="C42" s="35"/>
      <c r="D42" s="36" t="s">
        <v>39</v>
      </c>
      <c r="E42" s="62">
        <f t="shared" si="14"/>
        <v>20</v>
      </c>
      <c r="F42" s="37">
        <v>2</v>
      </c>
      <c r="G42" s="37">
        <v>2</v>
      </c>
      <c r="H42" s="37">
        <v>2</v>
      </c>
      <c r="I42" s="37">
        <v>1</v>
      </c>
      <c r="J42" s="37">
        <v>1</v>
      </c>
      <c r="K42" s="37">
        <v>1</v>
      </c>
      <c r="L42" s="37">
        <v>1</v>
      </c>
      <c r="M42" s="37">
        <v>1</v>
      </c>
      <c r="N42" s="37">
        <v>1</v>
      </c>
      <c r="O42" s="37">
        <v>1</v>
      </c>
      <c r="P42" s="37">
        <v>1</v>
      </c>
      <c r="Q42" s="37">
        <v>1</v>
      </c>
      <c r="R42" s="37">
        <v>1</v>
      </c>
      <c r="S42" s="37">
        <v>1</v>
      </c>
      <c r="T42" s="37">
        <v>1</v>
      </c>
      <c r="U42" s="37">
        <v>1</v>
      </c>
      <c r="V42" s="37">
        <v>1</v>
      </c>
      <c r="W42" s="99" t="s">
        <v>148</v>
      </c>
      <c r="X42" s="99" t="s">
        <v>148</v>
      </c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8"/>
      <c r="AJ42" s="38"/>
      <c r="AK42" s="38"/>
      <c r="AL42" s="38">
        <v>1</v>
      </c>
      <c r="AM42" s="38">
        <v>1</v>
      </c>
      <c r="AN42" s="38">
        <v>2</v>
      </c>
      <c r="AO42" s="38">
        <v>2</v>
      </c>
      <c r="AP42" s="38">
        <v>2</v>
      </c>
      <c r="AQ42" s="38">
        <v>1</v>
      </c>
      <c r="AR42" s="37">
        <v>1</v>
      </c>
      <c r="AS42" s="37"/>
      <c r="AT42" s="37"/>
      <c r="AU42" s="37"/>
      <c r="AV42" s="37"/>
      <c r="AW42" s="98" t="s">
        <v>146</v>
      </c>
      <c r="AX42" s="99" t="s">
        <v>148</v>
      </c>
      <c r="AY42" s="99" t="s">
        <v>148</v>
      </c>
      <c r="AZ42" s="99" t="s">
        <v>148</v>
      </c>
      <c r="BA42" s="99" t="s">
        <v>148</v>
      </c>
      <c r="BB42" s="99" t="s">
        <v>148</v>
      </c>
      <c r="BC42" s="99" t="s">
        <v>148</v>
      </c>
      <c r="BD42" s="99" t="s">
        <v>148</v>
      </c>
      <c r="BE42" s="99" t="s">
        <v>148</v>
      </c>
      <c r="BF42" s="62">
        <f t="shared" si="16"/>
        <v>10</v>
      </c>
      <c r="BG42" s="62">
        <f t="shared" si="15"/>
        <v>30</v>
      </c>
    </row>
    <row r="43" spans="1:59" ht="24.75">
      <c r="A43" s="217"/>
      <c r="B43" s="29" t="s">
        <v>6</v>
      </c>
      <c r="C43" s="30" t="s">
        <v>204</v>
      </c>
      <c r="D43" s="31" t="s">
        <v>19</v>
      </c>
      <c r="E43" s="32">
        <f t="shared" si="14"/>
        <v>40</v>
      </c>
      <c r="F43" s="32">
        <v>3</v>
      </c>
      <c r="G43" s="32">
        <v>3</v>
      </c>
      <c r="H43" s="32">
        <v>3</v>
      </c>
      <c r="I43" s="32">
        <v>3</v>
      </c>
      <c r="J43" s="32">
        <v>3</v>
      </c>
      <c r="K43" s="32">
        <v>3</v>
      </c>
      <c r="L43" s="32">
        <v>2</v>
      </c>
      <c r="M43" s="32">
        <v>2</v>
      </c>
      <c r="N43" s="32">
        <v>2</v>
      </c>
      <c r="O43" s="32">
        <v>2</v>
      </c>
      <c r="P43" s="32">
        <v>2</v>
      </c>
      <c r="Q43" s="32">
        <v>2</v>
      </c>
      <c r="R43" s="32">
        <v>2</v>
      </c>
      <c r="S43" s="32">
        <v>2</v>
      </c>
      <c r="T43" s="32">
        <v>2</v>
      </c>
      <c r="U43" s="32">
        <v>2</v>
      </c>
      <c r="V43" s="32">
        <v>2</v>
      </c>
      <c r="W43" s="99" t="s">
        <v>148</v>
      </c>
      <c r="X43" s="99" t="s">
        <v>148</v>
      </c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98" t="s">
        <v>146</v>
      </c>
      <c r="AX43" s="99" t="s">
        <v>148</v>
      </c>
      <c r="AY43" s="99" t="s">
        <v>148</v>
      </c>
      <c r="AZ43" s="99" t="s">
        <v>148</v>
      </c>
      <c r="BA43" s="99" t="s">
        <v>148</v>
      </c>
      <c r="BB43" s="99" t="s">
        <v>148</v>
      </c>
      <c r="BC43" s="99" t="s">
        <v>148</v>
      </c>
      <c r="BD43" s="99" t="s">
        <v>148</v>
      </c>
      <c r="BE43" s="99" t="s">
        <v>148</v>
      </c>
      <c r="BF43" s="32">
        <f t="shared" si="16"/>
        <v>0</v>
      </c>
      <c r="BG43" s="32">
        <f t="shared" si="15"/>
        <v>40</v>
      </c>
    </row>
    <row r="44" spans="1:59" ht="11.25">
      <c r="A44" s="217"/>
      <c r="B44" s="34"/>
      <c r="C44" s="35"/>
      <c r="D44" s="36" t="s">
        <v>39</v>
      </c>
      <c r="E44" s="62">
        <f t="shared" si="14"/>
        <v>17</v>
      </c>
      <c r="F44" s="37">
        <v>1</v>
      </c>
      <c r="G44" s="37">
        <v>1</v>
      </c>
      <c r="H44" s="37">
        <v>1</v>
      </c>
      <c r="I44" s="37">
        <v>1</v>
      </c>
      <c r="J44" s="37">
        <v>1</v>
      </c>
      <c r="K44" s="37">
        <v>1</v>
      </c>
      <c r="L44" s="37">
        <v>1</v>
      </c>
      <c r="M44" s="37">
        <v>1</v>
      </c>
      <c r="N44" s="37">
        <v>1</v>
      </c>
      <c r="O44" s="37">
        <v>1</v>
      </c>
      <c r="P44" s="37">
        <v>1</v>
      </c>
      <c r="Q44" s="37">
        <v>1</v>
      </c>
      <c r="R44" s="37">
        <v>1</v>
      </c>
      <c r="S44" s="37">
        <v>1</v>
      </c>
      <c r="T44" s="37">
        <v>1</v>
      </c>
      <c r="U44" s="37">
        <v>1</v>
      </c>
      <c r="V44" s="37">
        <v>1</v>
      </c>
      <c r="W44" s="99" t="s">
        <v>148</v>
      </c>
      <c r="X44" s="99" t="s">
        <v>148</v>
      </c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98" t="s">
        <v>146</v>
      </c>
      <c r="AX44" s="99" t="s">
        <v>148</v>
      </c>
      <c r="AY44" s="99" t="s">
        <v>148</v>
      </c>
      <c r="AZ44" s="99" t="s">
        <v>148</v>
      </c>
      <c r="BA44" s="99" t="s">
        <v>148</v>
      </c>
      <c r="BB44" s="99" t="s">
        <v>148</v>
      </c>
      <c r="BC44" s="99" t="s">
        <v>148</v>
      </c>
      <c r="BD44" s="99" t="s">
        <v>148</v>
      </c>
      <c r="BE44" s="99" t="s">
        <v>148</v>
      </c>
      <c r="BF44" s="62">
        <f t="shared" si="16"/>
        <v>0</v>
      </c>
      <c r="BG44" s="62">
        <f t="shared" si="15"/>
        <v>17</v>
      </c>
    </row>
    <row r="45" spans="1:59" ht="17.25" customHeight="1">
      <c r="A45" s="218"/>
      <c r="B45" s="29" t="s">
        <v>7</v>
      </c>
      <c r="C45" s="30" t="s">
        <v>205</v>
      </c>
      <c r="D45" s="31" t="s">
        <v>19</v>
      </c>
      <c r="E45" s="32">
        <f t="shared" si="14"/>
        <v>34</v>
      </c>
      <c r="F45" s="32">
        <v>2</v>
      </c>
      <c r="G45" s="32">
        <v>2</v>
      </c>
      <c r="H45" s="32">
        <v>2</v>
      </c>
      <c r="I45" s="32">
        <v>2</v>
      </c>
      <c r="J45" s="32">
        <v>2</v>
      </c>
      <c r="K45" s="32">
        <v>2</v>
      </c>
      <c r="L45" s="32">
        <v>2</v>
      </c>
      <c r="M45" s="32">
        <v>2</v>
      </c>
      <c r="N45" s="32">
        <v>2</v>
      </c>
      <c r="O45" s="32">
        <v>2</v>
      </c>
      <c r="P45" s="32">
        <v>2</v>
      </c>
      <c r="Q45" s="32">
        <v>2</v>
      </c>
      <c r="R45" s="32">
        <v>2</v>
      </c>
      <c r="S45" s="32">
        <v>2</v>
      </c>
      <c r="T45" s="32">
        <v>2</v>
      </c>
      <c r="U45" s="32">
        <v>2</v>
      </c>
      <c r="V45" s="32">
        <v>2</v>
      </c>
      <c r="W45" s="99" t="s">
        <v>148</v>
      </c>
      <c r="X45" s="99" t="s">
        <v>148</v>
      </c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98" t="s">
        <v>146</v>
      </c>
      <c r="AX45" s="99" t="s">
        <v>148</v>
      </c>
      <c r="AY45" s="99" t="s">
        <v>148</v>
      </c>
      <c r="AZ45" s="99" t="s">
        <v>148</v>
      </c>
      <c r="BA45" s="99" t="s">
        <v>148</v>
      </c>
      <c r="BB45" s="99" t="s">
        <v>148</v>
      </c>
      <c r="BC45" s="99" t="s">
        <v>148</v>
      </c>
      <c r="BD45" s="99" t="s">
        <v>148</v>
      </c>
      <c r="BE45" s="99" t="s">
        <v>148</v>
      </c>
      <c r="BF45" s="32">
        <f t="shared" si="16"/>
        <v>0</v>
      </c>
      <c r="BG45" s="32">
        <f t="shared" si="15"/>
        <v>34</v>
      </c>
    </row>
    <row r="46" spans="2:59" ht="11.25">
      <c r="B46" s="34"/>
      <c r="C46" s="35"/>
      <c r="D46" s="36" t="s">
        <v>39</v>
      </c>
      <c r="E46" s="62">
        <f t="shared" si="14"/>
        <v>16</v>
      </c>
      <c r="F46" s="37"/>
      <c r="G46" s="37">
        <v>1</v>
      </c>
      <c r="H46" s="37">
        <v>1</v>
      </c>
      <c r="I46" s="37">
        <v>1</v>
      </c>
      <c r="J46" s="37">
        <v>1</v>
      </c>
      <c r="K46" s="37">
        <v>1</v>
      </c>
      <c r="L46" s="37">
        <v>1</v>
      </c>
      <c r="M46" s="37">
        <v>1</v>
      </c>
      <c r="N46" s="37">
        <v>1</v>
      </c>
      <c r="O46" s="37">
        <v>1</v>
      </c>
      <c r="P46" s="37">
        <v>1</v>
      </c>
      <c r="Q46" s="37">
        <v>1</v>
      </c>
      <c r="R46" s="37">
        <v>1</v>
      </c>
      <c r="S46" s="37">
        <v>1</v>
      </c>
      <c r="T46" s="37">
        <v>1</v>
      </c>
      <c r="U46" s="37">
        <v>1</v>
      </c>
      <c r="V46" s="37">
        <v>1</v>
      </c>
      <c r="W46" s="99" t="s">
        <v>148</v>
      </c>
      <c r="X46" s="99" t="s">
        <v>148</v>
      </c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98" t="s">
        <v>146</v>
      </c>
      <c r="AX46" s="99" t="s">
        <v>148</v>
      </c>
      <c r="AY46" s="99" t="s">
        <v>148</v>
      </c>
      <c r="AZ46" s="99" t="s">
        <v>148</v>
      </c>
      <c r="BA46" s="99" t="s">
        <v>148</v>
      </c>
      <c r="BB46" s="99" t="s">
        <v>148</v>
      </c>
      <c r="BC46" s="99" t="s">
        <v>148</v>
      </c>
      <c r="BD46" s="99" t="s">
        <v>148</v>
      </c>
      <c r="BE46" s="99" t="s">
        <v>148</v>
      </c>
      <c r="BF46" s="62">
        <f t="shared" si="16"/>
        <v>0</v>
      </c>
      <c r="BG46" s="62">
        <f t="shared" si="15"/>
        <v>16</v>
      </c>
    </row>
    <row r="47" spans="2:59" ht="26.25" customHeight="1">
      <c r="B47" s="29" t="s">
        <v>8</v>
      </c>
      <c r="C47" s="30" t="s">
        <v>206</v>
      </c>
      <c r="D47" s="31" t="s">
        <v>19</v>
      </c>
      <c r="E47" s="32">
        <f t="shared" si="14"/>
        <v>34</v>
      </c>
      <c r="F47" s="32">
        <v>2</v>
      </c>
      <c r="G47" s="32">
        <v>2</v>
      </c>
      <c r="H47" s="32">
        <v>2</v>
      </c>
      <c r="I47" s="32">
        <v>2</v>
      </c>
      <c r="J47" s="32">
        <v>2</v>
      </c>
      <c r="K47" s="32">
        <v>2</v>
      </c>
      <c r="L47" s="32">
        <v>2</v>
      </c>
      <c r="M47" s="32">
        <v>2</v>
      </c>
      <c r="N47" s="32">
        <v>2</v>
      </c>
      <c r="O47" s="32">
        <v>2</v>
      </c>
      <c r="P47" s="32">
        <v>2</v>
      </c>
      <c r="Q47" s="32">
        <v>2</v>
      </c>
      <c r="R47" s="32">
        <v>2</v>
      </c>
      <c r="S47" s="32">
        <v>2</v>
      </c>
      <c r="T47" s="32">
        <v>2</v>
      </c>
      <c r="U47" s="32">
        <v>2</v>
      </c>
      <c r="V47" s="32">
        <v>2</v>
      </c>
      <c r="W47" s="99" t="s">
        <v>148</v>
      </c>
      <c r="X47" s="99" t="s">
        <v>148</v>
      </c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98" t="s">
        <v>146</v>
      </c>
      <c r="AX47" s="99" t="s">
        <v>148</v>
      </c>
      <c r="AY47" s="99" t="s">
        <v>148</v>
      </c>
      <c r="AZ47" s="99" t="s">
        <v>148</v>
      </c>
      <c r="BA47" s="99" t="s">
        <v>148</v>
      </c>
      <c r="BB47" s="99" t="s">
        <v>148</v>
      </c>
      <c r="BC47" s="99" t="s">
        <v>148</v>
      </c>
      <c r="BD47" s="99" t="s">
        <v>148</v>
      </c>
      <c r="BE47" s="99" t="s">
        <v>148</v>
      </c>
      <c r="BF47" s="32">
        <f t="shared" si="16"/>
        <v>0</v>
      </c>
      <c r="BG47" s="32">
        <f t="shared" si="15"/>
        <v>34</v>
      </c>
    </row>
    <row r="48" spans="2:59" ht="11.25">
      <c r="B48" s="34"/>
      <c r="C48" s="35"/>
      <c r="D48" s="36" t="s">
        <v>39</v>
      </c>
      <c r="E48" s="62">
        <f t="shared" si="14"/>
        <v>25</v>
      </c>
      <c r="F48" s="37">
        <v>1</v>
      </c>
      <c r="G48" s="37">
        <v>1</v>
      </c>
      <c r="H48" s="37">
        <v>1</v>
      </c>
      <c r="I48" s="37">
        <v>2</v>
      </c>
      <c r="J48" s="37">
        <v>2</v>
      </c>
      <c r="K48" s="37">
        <v>2</v>
      </c>
      <c r="L48" s="37">
        <v>2</v>
      </c>
      <c r="M48" s="37">
        <v>2</v>
      </c>
      <c r="N48" s="37">
        <v>2</v>
      </c>
      <c r="O48" s="37">
        <v>2</v>
      </c>
      <c r="P48" s="37">
        <v>2</v>
      </c>
      <c r="Q48" s="37">
        <v>1</v>
      </c>
      <c r="R48" s="37">
        <v>1</v>
      </c>
      <c r="S48" s="37">
        <v>1</v>
      </c>
      <c r="T48" s="37">
        <v>1</v>
      </c>
      <c r="U48" s="37">
        <v>1</v>
      </c>
      <c r="V48" s="37">
        <v>1</v>
      </c>
      <c r="W48" s="99" t="s">
        <v>148</v>
      </c>
      <c r="X48" s="99" t="s">
        <v>148</v>
      </c>
      <c r="Y48" s="37"/>
      <c r="Z48" s="37"/>
      <c r="AA48" s="37"/>
      <c r="AB48" s="37"/>
      <c r="AC48" s="38"/>
      <c r="AD48" s="38"/>
      <c r="AE48" s="38"/>
      <c r="AF48" s="38"/>
      <c r="AG48" s="38"/>
      <c r="AH48" s="37"/>
      <c r="AI48" s="38"/>
      <c r="AJ48" s="38"/>
      <c r="AK48" s="38"/>
      <c r="AL48" s="38"/>
      <c r="AM48" s="38"/>
      <c r="AN48" s="38"/>
      <c r="AO48" s="38"/>
      <c r="AP48" s="38"/>
      <c r="AQ48" s="38"/>
      <c r="AR48" s="37"/>
      <c r="AS48" s="37"/>
      <c r="AT48" s="37"/>
      <c r="AU48" s="37"/>
      <c r="AV48" s="37"/>
      <c r="AW48" s="98" t="s">
        <v>146</v>
      </c>
      <c r="AX48" s="99" t="s">
        <v>148</v>
      </c>
      <c r="AY48" s="99" t="s">
        <v>148</v>
      </c>
      <c r="AZ48" s="99" t="s">
        <v>148</v>
      </c>
      <c r="BA48" s="99" t="s">
        <v>148</v>
      </c>
      <c r="BB48" s="99" t="s">
        <v>148</v>
      </c>
      <c r="BC48" s="99" t="s">
        <v>148</v>
      </c>
      <c r="BD48" s="99" t="s">
        <v>148</v>
      </c>
      <c r="BE48" s="99" t="s">
        <v>148</v>
      </c>
      <c r="BF48" s="62">
        <f t="shared" si="16"/>
        <v>0</v>
      </c>
      <c r="BG48" s="62">
        <f t="shared" si="15"/>
        <v>25</v>
      </c>
    </row>
    <row r="49" spans="2:59" ht="25.5" customHeight="1">
      <c r="B49" s="29" t="s">
        <v>9</v>
      </c>
      <c r="C49" s="30" t="s">
        <v>207</v>
      </c>
      <c r="D49" s="31" t="s">
        <v>19</v>
      </c>
      <c r="E49" s="32">
        <f t="shared" si="14"/>
        <v>34</v>
      </c>
      <c r="F49" s="32">
        <v>2</v>
      </c>
      <c r="G49" s="32">
        <v>2</v>
      </c>
      <c r="H49" s="32">
        <v>2</v>
      </c>
      <c r="I49" s="32">
        <v>2</v>
      </c>
      <c r="J49" s="32">
        <v>2</v>
      </c>
      <c r="K49" s="32">
        <v>2</v>
      </c>
      <c r="L49" s="32">
        <v>2</v>
      </c>
      <c r="M49" s="32">
        <v>2</v>
      </c>
      <c r="N49" s="32">
        <v>2</v>
      </c>
      <c r="O49" s="32">
        <v>2</v>
      </c>
      <c r="P49" s="32">
        <v>2</v>
      </c>
      <c r="Q49" s="32">
        <v>2</v>
      </c>
      <c r="R49" s="32">
        <v>2</v>
      </c>
      <c r="S49" s="32">
        <v>2</v>
      </c>
      <c r="T49" s="32">
        <v>2</v>
      </c>
      <c r="U49" s="32">
        <v>2</v>
      </c>
      <c r="V49" s="32">
        <v>2</v>
      </c>
      <c r="W49" s="99" t="s">
        <v>148</v>
      </c>
      <c r="X49" s="99" t="s">
        <v>148</v>
      </c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98" t="s">
        <v>146</v>
      </c>
      <c r="AX49" s="99" t="s">
        <v>148</v>
      </c>
      <c r="AY49" s="99" t="s">
        <v>148</v>
      </c>
      <c r="AZ49" s="99" t="s">
        <v>148</v>
      </c>
      <c r="BA49" s="99" t="s">
        <v>148</v>
      </c>
      <c r="BB49" s="99" t="s">
        <v>148</v>
      </c>
      <c r="BC49" s="99" t="s">
        <v>148</v>
      </c>
      <c r="BD49" s="99" t="s">
        <v>148</v>
      </c>
      <c r="BE49" s="99" t="s">
        <v>148</v>
      </c>
      <c r="BF49" s="32">
        <f t="shared" si="16"/>
        <v>0</v>
      </c>
      <c r="BG49" s="32">
        <f t="shared" si="15"/>
        <v>34</v>
      </c>
    </row>
    <row r="50" spans="2:59" ht="11.25">
      <c r="B50" s="34"/>
      <c r="C50" s="35"/>
      <c r="D50" s="36" t="s">
        <v>39</v>
      </c>
      <c r="E50" s="62">
        <f t="shared" si="14"/>
        <v>8</v>
      </c>
      <c r="F50" s="37"/>
      <c r="G50" s="37"/>
      <c r="H50" s="37"/>
      <c r="I50" s="37"/>
      <c r="J50" s="37"/>
      <c r="K50" s="37">
        <v>1</v>
      </c>
      <c r="L50" s="37">
        <v>1</v>
      </c>
      <c r="M50" s="37">
        <v>1</v>
      </c>
      <c r="N50" s="37">
        <v>1</v>
      </c>
      <c r="O50" s="37">
        <v>1</v>
      </c>
      <c r="P50" s="37">
        <v>1</v>
      </c>
      <c r="Q50" s="37">
        <v>1</v>
      </c>
      <c r="R50" s="37">
        <v>1</v>
      </c>
      <c r="S50" s="37"/>
      <c r="T50" s="37"/>
      <c r="U50" s="37"/>
      <c r="V50" s="37"/>
      <c r="W50" s="99" t="s">
        <v>148</v>
      </c>
      <c r="X50" s="99" t="s">
        <v>148</v>
      </c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98" t="s">
        <v>146</v>
      </c>
      <c r="AX50" s="99" t="s">
        <v>148</v>
      </c>
      <c r="AY50" s="99" t="s">
        <v>148</v>
      </c>
      <c r="AZ50" s="99" t="s">
        <v>148</v>
      </c>
      <c r="BA50" s="99" t="s">
        <v>148</v>
      </c>
      <c r="BB50" s="99" t="s">
        <v>148</v>
      </c>
      <c r="BC50" s="99" t="s">
        <v>148</v>
      </c>
      <c r="BD50" s="99" t="s">
        <v>148</v>
      </c>
      <c r="BE50" s="99" t="s">
        <v>148</v>
      </c>
      <c r="BF50" s="62">
        <f t="shared" si="16"/>
        <v>0</v>
      </c>
      <c r="BG50" s="62">
        <f t="shared" si="15"/>
        <v>8</v>
      </c>
    </row>
    <row r="51" spans="2:59" ht="16.5">
      <c r="B51" s="29" t="s">
        <v>10</v>
      </c>
      <c r="C51" s="30" t="s">
        <v>208</v>
      </c>
      <c r="D51" s="31" t="s">
        <v>19</v>
      </c>
      <c r="E51" s="32">
        <f t="shared" si="14"/>
        <v>38</v>
      </c>
      <c r="F51" s="32">
        <v>2</v>
      </c>
      <c r="G51" s="32">
        <v>3</v>
      </c>
      <c r="H51" s="32">
        <v>2</v>
      </c>
      <c r="I51" s="32">
        <v>2</v>
      </c>
      <c r="J51" s="32">
        <v>3</v>
      </c>
      <c r="K51" s="32">
        <v>3</v>
      </c>
      <c r="L51" s="32">
        <v>3</v>
      </c>
      <c r="M51" s="32">
        <v>2</v>
      </c>
      <c r="N51" s="32">
        <v>2</v>
      </c>
      <c r="O51" s="32">
        <v>2</v>
      </c>
      <c r="P51" s="32">
        <v>2</v>
      </c>
      <c r="Q51" s="32">
        <v>2</v>
      </c>
      <c r="R51" s="32">
        <v>2</v>
      </c>
      <c r="S51" s="32">
        <v>2</v>
      </c>
      <c r="T51" s="32">
        <v>2</v>
      </c>
      <c r="U51" s="32">
        <v>2</v>
      </c>
      <c r="V51" s="32">
        <v>2</v>
      </c>
      <c r="W51" s="99" t="s">
        <v>148</v>
      </c>
      <c r="X51" s="99" t="s">
        <v>148</v>
      </c>
      <c r="Y51" s="32">
        <v>2</v>
      </c>
      <c r="Z51" s="32">
        <v>2</v>
      </c>
      <c r="AA51" s="32">
        <v>2</v>
      </c>
      <c r="AB51" s="32">
        <v>2</v>
      </c>
      <c r="AC51" s="32">
        <v>2</v>
      </c>
      <c r="AD51" s="32">
        <v>2</v>
      </c>
      <c r="AE51" s="32">
        <v>2</v>
      </c>
      <c r="AF51" s="32">
        <v>2</v>
      </c>
      <c r="AG51" s="32">
        <v>2</v>
      </c>
      <c r="AH51" s="32">
        <v>2</v>
      </c>
      <c r="AI51" s="32">
        <v>3</v>
      </c>
      <c r="AJ51" s="32">
        <v>3</v>
      </c>
      <c r="AK51" s="32">
        <v>3</v>
      </c>
      <c r="AL51" s="32">
        <v>3</v>
      </c>
      <c r="AM51" s="32">
        <v>3</v>
      </c>
      <c r="AN51" s="32">
        <v>3</v>
      </c>
      <c r="AO51" s="32">
        <v>3</v>
      </c>
      <c r="AP51" s="32">
        <v>3</v>
      </c>
      <c r="AQ51" s="32">
        <v>3</v>
      </c>
      <c r="AR51" s="32">
        <v>3</v>
      </c>
      <c r="AS51" s="32"/>
      <c r="AT51" s="32"/>
      <c r="AU51" s="32"/>
      <c r="AV51" s="32"/>
      <c r="AW51" s="98" t="s">
        <v>146</v>
      </c>
      <c r="AX51" s="99" t="s">
        <v>148</v>
      </c>
      <c r="AY51" s="99" t="s">
        <v>148</v>
      </c>
      <c r="AZ51" s="99" t="s">
        <v>148</v>
      </c>
      <c r="BA51" s="99" t="s">
        <v>148</v>
      </c>
      <c r="BB51" s="99" t="s">
        <v>148</v>
      </c>
      <c r="BC51" s="99" t="s">
        <v>148</v>
      </c>
      <c r="BD51" s="99" t="s">
        <v>148</v>
      </c>
      <c r="BE51" s="99" t="s">
        <v>148</v>
      </c>
      <c r="BF51" s="32">
        <f t="shared" si="16"/>
        <v>50</v>
      </c>
      <c r="BG51" s="32">
        <f t="shared" si="15"/>
        <v>88</v>
      </c>
    </row>
    <row r="52" spans="2:59" ht="11.25">
      <c r="B52" s="34"/>
      <c r="C52" s="35"/>
      <c r="D52" s="36" t="s">
        <v>39</v>
      </c>
      <c r="E52" s="62">
        <f t="shared" si="14"/>
        <v>19</v>
      </c>
      <c r="F52" s="37">
        <v>1</v>
      </c>
      <c r="G52" s="37">
        <v>1</v>
      </c>
      <c r="H52" s="37">
        <v>1</v>
      </c>
      <c r="I52" s="37">
        <v>1</v>
      </c>
      <c r="J52" s="37">
        <v>2</v>
      </c>
      <c r="K52" s="37">
        <v>1</v>
      </c>
      <c r="L52" s="37">
        <v>1</v>
      </c>
      <c r="M52" s="37"/>
      <c r="N52" s="37">
        <v>1</v>
      </c>
      <c r="O52" s="37"/>
      <c r="P52" s="37">
        <v>2</v>
      </c>
      <c r="Q52" s="37">
        <v>1</v>
      </c>
      <c r="R52" s="37">
        <v>2</v>
      </c>
      <c r="S52" s="37">
        <v>2</v>
      </c>
      <c r="T52" s="37">
        <v>1</v>
      </c>
      <c r="U52" s="37">
        <v>1</v>
      </c>
      <c r="V52" s="37">
        <v>1</v>
      </c>
      <c r="W52" s="99" t="s">
        <v>148</v>
      </c>
      <c r="X52" s="99" t="s">
        <v>148</v>
      </c>
      <c r="Y52" s="37">
        <v>2</v>
      </c>
      <c r="Z52" s="37">
        <v>2</v>
      </c>
      <c r="AA52" s="37">
        <v>2</v>
      </c>
      <c r="AB52" s="37">
        <v>2</v>
      </c>
      <c r="AC52" s="37">
        <v>2</v>
      </c>
      <c r="AD52" s="37">
        <v>1</v>
      </c>
      <c r="AE52" s="37">
        <v>1</v>
      </c>
      <c r="AF52" s="37">
        <v>1</v>
      </c>
      <c r="AG52" s="37">
        <v>1</v>
      </c>
      <c r="AH52" s="37">
        <v>1</v>
      </c>
      <c r="AI52" s="37">
        <v>1</v>
      </c>
      <c r="AJ52" s="37">
        <v>1</v>
      </c>
      <c r="AK52" s="37">
        <v>1</v>
      </c>
      <c r="AL52" s="37">
        <v>1</v>
      </c>
      <c r="AM52" s="37">
        <v>1</v>
      </c>
      <c r="AN52" s="37">
        <v>1</v>
      </c>
      <c r="AO52" s="37">
        <v>1</v>
      </c>
      <c r="AP52" s="37">
        <v>1</v>
      </c>
      <c r="AQ52" s="37">
        <v>1</v>
      </c>
      <c r="AR52" s="37">
        <v>1</v>
      </c>
      <c r="AS52" s="37"/>
      <c r="AT52" s="37"/>
      <c r="AU52" s="37"/>
      <c r="AV52" s="37"/>
      <c r="AW52" s="98" t="s">
        <v>146</v>
      </c>
      <c r="AX52" s="99" t="s">
        <v>148</v>
      </c>
      <c r="AY52" s="99" t="s">
        <v>148</v>
      </c>
      <c r="AZ52" s="99" t="s">
        <v>148</v>
      </c>
      <c r="BA52" s="99" t="s">
        <v>148</v>
      </c>
      <c r="BB52" s="99" t="s">
        <v>148</v>
      </c>
      <c r="BC52" s="99" t="s">
        <v>148</v>
      </c>
      <c r="BD52" s="99" t="s">
        <v>148</v>
      </c>
      <c r="BE52" s="99" t="s">
        <v>148</v>
      </c>
      <c r="BF52" s="62">
        <f t="shared" si="16"/>
        <v>25</v>
      </c>
      <c r="BG52" s="62">
        <f t="shared" si="15"/>
        <v>44</v>
      </c>
    </row>
    <row r="53" spans="2:59" ht="16.5">
      <c r="B53" s="29" t="s">
        <v>11</v>
      </c>
      <c r="C53" s="30" t="s">
        <v>209</v>
      </c>
      <c r="D53" s="31" t="s">
        <v>19</v>
      </c>
      <c r="E53" s="32">
        <f t="shared" si="14"/>
        <v>34</v>
      </c>
      <c r="F53" s="32">
        <v>2</v>
      </c>
      <c r="G53" s="32">
        <v>2</v>
      </c>
      <c r="H53" s="32">
        <v>2</v>
      </c>
      <c r="I53" s="32">
        <v>2</v>
      </c>
      <c r="J53" s="32">
        <v>2</v>
      </c>
      <c r="K53" s="32">
        <v>2</v>
      </c>
      <c r="L53" s="32">
        <v>2</v>
      </c>
      <c r="M53" s="32">
        <v>2</v>
      </c>
      <c r="N53" s="32">
        <v>2</v>
      </c>
      <c r="O53" s="32">
        <v>2</v>
      </c>
      <c r="P53" s="32">
        <v>2</v>
      </c>
      <c r="Q53" s="32">
        <v>2</v>
      </c>
      <c r="R53" s="32">
        <v>2</v>
      </c>
      <c r="S53" s="32">
        <v>2</v>
      </c>
      <c r="T53" s="32">
        <v>2</v>
      </c>
      <c r="U53" s="32">
        <v>2</v>
      </c>
      <c r="V53" s="32">
        <v>2</v>
      </c>
      <c r="W53" s="99" t="s">
        <v>148</v>
      </c>
      <c r="X53" s="99" t="s">
        <v>148</v>
      </c>
      <c r="Y53" s="32">
        <v>1</v>
      </c>
      <c r="Z53" s="32">
        <v>1</v>
      </c>
      <c r="AA53" s="32">
        <v>1</v>
      </c>
      <c r="AB53" s="32">
        <v>1</v>
      </c>
      <c r="AC53" s="32">
        <v>1</v>
      </c>
      <c r="AD53" s="32">
        <v>1</v>
      </c>
      <c r="AE53" s="32">
        <v>1</v>
      </c>
      <c r="AF53" s="32">
        <v>1</v>
      </c>
      <c r="AG53" s="32">
        <v>2</v>
      </c>
      <c r="AH53" s="32">
        <v>2</v>
      </c>
      <c r="AI53" s="32">
        <v>1</v>
      </c>
      <c r="AJ53" s="32">
        <v>1</v>
      </c>
      <c r="AK53" s="32">
        <v>1</v>
      </c>
      <c r="AL53" s="32">
        <v>1</v>
      </c>
      <c r="AM53" s="32">
        <v>1</v>
      </c>
      <c r="AN53" s="32">
        <v>1</v>
      </c>
      <c r="AO53" s="32">
        <v>1</v>
      </c>
      <c r="AP53" s="32">
        <v>1</v>
      </c>
      <c r="AQ53" s="32">
        <v>1</v>
      </c>
      <c r="AR53" s="32">
        <v>1</v>
      </c>
      <c r="AS53" s="32"/>
      <c r="AT53" s="32"/>
      <c r="AU53" s="32"/>
      <c r="AV53" s="32"/>
      <c r="AW53" s="98" t="s">
        <v>146</v>
      </c>
      <c r="AX53" s="99" t="s">
        <v>148</v>
      </c>
      <c r="AY53" s="99" t="s">
        <v>148</v>
      </c>
      <c r="AZ53" s="99" t="s">
        <v>148</v>
      </c>
      <c r="BA53" s="99" t="s">
        <v>148</v>
      </c>
      <c r="BB53" s="99" t="s">
        <v>148</v>
      </c>
      <c r="BC53" s="99" t="s">
        <v>148</v>
      </c>
      <c r="BD53" s="99" t="s">
        <v>148</v>
      </c>
      <c r="BE53" s="99" t="s">
        <v>148</v>
      </c>
      <c r="BF53" s="32">
        <f t="shared" si="16"/>
        <v>22</v>
      </c>
      <c r="BG53" s="32">
        <f t="shared" si="15"/>
        <v>56</v>
      </c>
    </row>
    <row r="54" spans="2:59" ht="11.25">
      <c r="B54" s="34"/>
      <c r="C54" s="35"/>
      <c r="D54" s="36" t="s">
        <v>39</v>
      </c>
      <c r="E54" s="62">
        <f t="shared" si="14"/>
        <v>14</v>
      </c>
      <c r="F54" s="37"/>
      <c r="G54" s="37"/>
      <c r="H54" s="37"/>
      <c r="I54" s="37">
        <v>1</v>
      </c>
      <c r="J54" s="37">
        <v>1</v>
      </c>
      <c r="K54" s="37">
        <v>1</v>
      </c>
      <c r="L54" s="37">
        <v>1</v>
      </c>
      <c r="M54" s="37">
        <v>1</v>
      </c>
      <c r="N54" s="37">
        <v>1</v>
      </c>
      <c r="O54" s="37">
        <v>1</v>
      </c>
      <c r="P54" s="37">
        <v>1</v>
      </c>
      <c r="Q54" s="37">
        <v>1</v>
      </c>
      <c r="R54" s="37">
        <v>1</v>
      </c>
      <c r="S54" s="37">
        <v>1</v>
      </c>
      <c r="T54" s="37">
        <v>1</v>
      </c>
      <c r="U54" s="37">
        <v>1</v>
      </c>
      <c r="V54" s="37">
        <v>1</v>
      </c>
      <c r="W54" s="99" t="s">
        <v>148</v>
      </c>
      <c r="X54" s="99" t="s">
        <v>148</v>
      </c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>
        <v>1</v>
      </c>
      <c r="AK54" s="37">
        <v>1</v>
      </c>
      <c r="AL54" s="37">
        <v>1</v>
      </c>
      <c r="AM54" s="37">
        <v>1</v>
      </c>
      <c r="AN54" s="37">
        <v>1</v>
      </c>
      <c r="AO54" s="37">
        <v>1</v>
      </c>
      <c r="AP54" s="37">
        <v>1</v>
      </c>
      <c r="AQ54" s="37">
        <v>1</v>
      </c>
      <c r="AR54" s="37">
        <v>1</v>
      </c>
      <c r="AS54" s="37"/>
      <c r="AT54" s="37"/>
      <c r="AU54" s="37"/>
      <c r="AV54" s="37"/>
      <c r="AW54" s="98" t="s">
        <v>146</v>
      </c>
      <c r="AX54" s="99" t="s">
        <v>148</v>
      </c>
      <c r="AY54" s="99" t="s">
        <v>148</v>
      </c>
      <c r="AZ54" s="99" t="s">
        <v>148</v>
      </c>
      <c r="BA54" s="99" t="s">
        <v>148</v>
      </c>
      <c r="BB54" s="99" t="s">
        <v>148</v>
      </c>
      <c r="BC54" s="99" t="s">
        <v>148</v>
      </c>
      <c r="BD54" s="99" t="s">
        <v>148</v>
      </c>
      <c r="BE54" s="99" t="s">
        <v>148</v>
      </c>
      <c r="BF54" s="62">
        <f t="shared" si="16"/>
        <v>9</v>
      </c>
      <c r="BG54" s="62">
        <f t="shared" si="15"/>
        <v>23</v>
      </c>
    </row>
    <row r="55" spans="2:59" ht="16.5">
      <c r="B55" s="29" t="s">
        <v>189</v>
      </c>
      <c r="C55" s="30" t="s">
        <v>12</v>
      </c>
      <c r="D55" s="31" t="s">
        <v>19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3"/>
      <c r="V55" s="33"/>
      <c r="W55" s="99" t="s">
        <v>148</v>
      </c>
      <c r="X55" s="99" t="s">
        <v>148</v>
      </c>
      <c r="Y55" s="32">
        <v>1</v>
      </c>
      <c r="Z55" s="32">
        <v>1</v>
      </c>
      <c r="AA55" s="32">
        <v>1</v>
      </c>
      <c r="AB55" s="32">
        <v>1</v>
      </c>
      <c r="AC55" s="32">
        <v>1</v>
      </c>
      <c r="AD55" s="32">
        <v>1</v>
      </c>
      <c r="AE55" s="32">
        <v>2</v>
      </c>
      <c r="AF55" s="32">
        <v>2</v>
      </c>
      <c r="AG55" s="32">
        <v>2</v>
      </c>
      <c r="AH55" s="32">
        <v>2</v>
      </c>
      <c r="AI55" s="32">
        <v>2</v>
      </c>
      <c r="AJ55" s="32">
        <v>2</v>
      </c>
      <c r="AK55" s="32">
        <v>2</v>
      </c>
      <c r="AL55" s="32">
        <v>2</v>
      </c>
      <c r="AM55" s="32">
        <v>2</v>
      </c>
      <c r="AN55" s="32">
        <v>2</v>
      </c>
      <c r="AO55" s="32">
        <v>2</v>
      </c>
      <c r="AP55" s="32">
        <v>2</v>
      </c>
      <c r="AQ55" s="32">
        <v>2</v>
      </c>
      <c r="AR55" s="32">
        <v>2</v>
      </c>
      <c r="AS55" s="32"/>
      <c r="AT55" s="32"/>
      <c r="AU55" s="32"/>
      <c r="AV55" s="32"/>
      <c r="AW55" s="98" t="s">
        <v>146</v>
      </c>
      <c r="AX55" s="99" t="s">
        <v>148</v>
      </c>
      <c r="AY55" s="99" t="s">
        <v>148</v>
      </c>
      <c r="AZ55" s="99" t="s">
        <v>148</v>
      </c>
      <c r="BA55" s="99" t="s">
        <v>148</v>
      </c>
      <c r="BB55" s="99" t="s">
        <v>148</v>
      </c>
      <c r="BC55" s="99" t="s">
        <v>148</v>
      </c>
      <c r="BD55" s="99" t="s">
        <v>148</v>
      </c>
      <c r="BE55" s="99" t="s">
        <v>148</v>
      </c>
      <c r="BF55" s="32">
        <f>SUM(Y55:AW55)</f>
        <v>34</v>
      </c>
      <c r="BG55" s="32">
        <f>E55+BF55</f>
        <v>34</v>
      </c>
    </row>
    <row r="56" spans="2:59" ht="11.25">
      <c r="B56" s="34"/>
      <c r="C56" s="35"/>
      <c r="D56" s="36" t="s">
        <v>39</v>
      </c>
      <c r="E56" s="62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99" t="s">
        <v>148</v>
      </c>
      <c r="X56" s="99" t="s">
        <v>148</v>
      </c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>
        <v>2</v>
      </c>
      <c r="AN56" s="37">
        <v>2</v>
      </c>
      <c r="AO56" s="37">
        <v>2</v>
      </c>
      <c r="AP56" s="37">
        <v>3</v>
      </c>
      <c r="AQ56" s="37">
        <v>4</v>
      </c>
      <c r="AR56" s="37">
        <v>4</v>
      </c>
      <c r="AS56" s="37"/>
      <c r="AT56" s="37"/>
      <c r="AU56" s="37"/>
      <c r="AV56" s="37"/>
      <c r="AW56" s="98" t="s">
        <v>146</v>
      </c>
      <c r="AX56" s="99" t="s">
        <v>148</v>
      </c>
      <c r="AY56" s="99" t="s">
        <v>148</v>
      </c>
      <c r="AZ56" s="99" t="s">
        <v>148</v>
      </c>
      <c r="BA56" s="99" t="s">
        <v>148</v>
      </c>
      <c r="BB56" s="99" t="s">
        <v>148</v>
      </c>
      <c r="BC56" s="99" t="s">
        <v>148</v>
      </c>
      <c r="BD56" s="99" t="s">
        <v>148</v>
      </c>
      <c r="BE56" s="99" t="s">
        <v>148</v>
      </c>
      <c r="BF56" s="62">
        <f>SUM(Y56:AW56)</f>
        <v>17</v>
      </c>
      <c r="BG56" s="62">
        <f>E56+BF56</f>
        <v>17</v>
      </c>
    </row>
    <row r="57" spans="2:59" ht="12.75" customHeight="1">
      <c r="B57" s="206" t="s">
        <v>14</v>
      </c>
      <c r="C57" s="210" t="s">
        <v>15</v>
      </c>
      <c r="D57" s="79" t="s">
        <v>19</v>
      </c>
      <c r="E57" s="57">
        <f t="shared" si="14"/>
        <v>168</v>
      </c>
      <c r="F57" s="57">
        <f aca="true" t="shared" si="27" ref="F57:V57">F59+F67+F75+F81</f>
        <v>7</v>
      </c>
      <c r="G57" s="57">
        <f t="shared" si="27"/>
        <v>7</v>
      </c>
      <c r="H57" s="57">
        <f t="shared" si="27"/>
        <v>7</v>
      </c>
      <c r="I57" s="57">
        <f t="shared" si="27"/>
        <v>7</v>
      </c>
      <c r="J57" s="57">
        <f t="shared" si="27"/>
        <v>7</v>
      </c>
      <c r="K57" s="57">
        <f t="shared" si="27"/>
        <v>8</v>
      </c>
      <c r="L57" s="57">
        <f t="shared" si="27"/>
        <v>10</v>
      </c>
      <c r="M57" s="57">
        <f t="shared" si="27"/>
        <v>11</v>
      </c>
      <c r="N57" s="57">
        <f t="shared" si="27"/>
        <v>11</v>
      </c>
      <c r="O57" s="57">
        <f t="shared" si="27"/>
        <v>11</v>
      </c>
      <c r="P57" s="57">
        <f t="shared" si="27"/>
        <v>11</v>
      </c>
      <c r="Q57" s="57">
        <f t="shared" si="27"/>
        <v>11</v>
      </c>
      <c r="R57" s="57">
        <f t="shared" si="27"/>
        <v>11</v>
      </c>
      <c r="S57" s="57">
        <f t="shared" si="27"/>
        <v>11</v>
      </c>
      <c r="T57" s="57">
        <f t="shared" si="27"/>
        <v>12</v>
      </c>
      <c r="U57" s="57">
        <f t="shared" si="27"/>
        <v>13</v>
      </c>
      <c r="V57" s="57">
        <f t="shared" si="27"/>
        <v>13</v>
      </c>
      <c r="W57" s="99" t="s">
        <v>148</v>
      </c>
      <c r="X57" s="99" t="s">
        <v>148</v>
      </c>
      <c r="Y57" s="57">
        <f aca="true" t="shared" si="28" ref="Y57:AV57">Y59+Y67+Y75+Y81</f>
        <v>20</v>
      </c>
      <c r="Z57" s="57">
        <f t="shared" si="28"/>
        <v>20</v>
      </c>
      <c r="AA57" s="57">
        <f t="shared" si="28"/>
        <v>20</v>
      </c>
      <c r="AB57" s="57">
        <f t="shared" si="28"/>
        <v>20</v>
      </c>
      <c r="AC57" s="57">
        <f t="shared" si="28"/>
        <v>20</v>
      </c>
      <c r="AD57" s="57">
        <f t="shared" si="28"/>
        <v>20</v>
      </c>
      <c r="AE57" s="57">
        <f t="shared" si="28"/>
        <v>19</v>
      </c>
      <c r="AF57" s="57">
        <f t="shared" si="28"/>
        <v>19</v>
      </c>
      <c r="AG57" s="57">
        <f t="shared" si="28"/>
        <v>21</v>
      </c>
      <c r="AH57" s="57">
        <f t="shared" si="28"/>
        <v>21</v>
      </c>
      <c r="AI57" s="57">
        <f t="shared" si="28"/>
        <v>21</v>
      </c>
      <c r="AJ57" s="57">
        <f t="shared" si="28"/>
        <v>21</v>
      </c>
      <c r="AK57" s="57">
        <f t="shared" si="28"/>
        <v>21</v>
      </c>
      <c r="AL57" s="57">
        <f t="shared" si="28"/>
        <v>21</v>
      </c>
      <c r="AM57" s="57">
        <f t="shared" si="28"/>
        <v>21</v>
      </c>
      <c r="AN57" s="57">
        <f t="shared" si="28"/>
        <v>21</v>
      </c>
      <c r="AO57" s="57">
        <f t="shared" si="28"/>
        <v>21</v>
      </c>
      <c r="AP57" s="57">
        <f t="shared" si="28"/>
        <v>21</v>
      </c>
      <c r="AQ57" s="57">
        <f t="shared" si="28"/>
        <v>21</v>
      </c>
      <c r="AR57" s="57">
        <f t="shared" si="28"/>
        <v>21</v>
      </c>
      <c r="AS57" s="57">
        <f t="shared" si="28"/>
        <v>36</v>
      </c>
      <c r="AT57" s="57">
        <f t="shared" si="28"/>
        <v>36</v>
      </c>
      <c r="AU57" s="57">
        <f t="shared" si="28"/>
        <v>36</v>
      </c>
      <c r="AV57" s="57">
        <f t="shared" si="28"/>
        <v>36</v>
      </c>
      <c r="AW57" s="98" t="s">
        <v>146</v>
      </c>
      <c r="AX57" s="99" t="s">
        <v>148</v>
      </c>
      <c r="AY57" s="99" t="s">
        <v>148</v>
      </c>
      <c r="AZ57" s="99" t="s">
        <v>148</v>
      </c>
      <c r="BA57" s="99" t="s">
        <v>148</v>
      </c>
      <c r="BB57" s="99" t="s">
        <v>148</v>
      </c>
      <c r="BC57" s="99" t="s">
        <v>148</v>
      </c>
      <c r="BD57" s="99" t="s">
        <v>148</v>
      </c>
      <c r="BE57" s="99" t="s">
        <v>148</v>
      </c>
      <c r="BF57" s="57">
        <f>SUM(Y57:AW57)</f>
        <v>554</v>
      </c>
      <c r="BG57" s="57">
        <f t="shared" si="15"/>
        <v>722</v>
      </c>
    </row>
    <row r="58" spans="2:59" ht="14.25" customHeight="1">
      <c r="B58" s="207"/>
      <c r="C58" s="211"/>
      <c r="D58" s="79" t="s">
        <v>39</v>
      </c>
      <c r="E58" s="57">
        <f t="shared" si="14"/>
        <v>81</v>
      </c>
      <c r="F58" s="57">
        <f>F60+F68+F76+F82</f>
        <v>7</v>
      </c>
      <c r="G58" s="57">
        <f aca="true" t="shared" si="29" ref="G58:AV58">G60+G68+G76+G82</f>
        <v>5</v>
      </c>
      <c r="H58" s="57">
        <f t="shared" si="29"/>
        <v>4</v>
      </c>
      <c r="I58" s="57">
        <f t="shared" si="29"/>
        <v>4</v>
      </c>
      <c r="J58" s="57">
        <f t="shared" si="29"/>
        <v>4</v>
      </c>
      <c r="K58" s="57">
        <f t="shared" si="29"/>
        <v>3</v>
      </c>
      <c r="L58" s="57">
        <f t="shared" si="29"/>
        <v>4</v>
      </c>
      <c r="M58" s="57">
        <f t="shared" si="29"/>
        <v>4</v>
      </c>
      <c r="N58" s="57">
        <f t="shared" si="29"/>
        <v>4</v>
      </c>
      <c r="O58" s="57">
        <f t="shared" si="29"/>
        <v>4</v>
      </c>
      <c r="P58" s="57">
        <f t="shared" si="29"/>
        <v>4</v>
      </c>
      <c r="Q58" s="57">
        <f t="shared" si="29"/>
        <v>5</v>
      </c>
      <c r="R58" s="57">
        <f t="shared" si="29"/>
        <v>4</v>
      </c>
      <c r="S58" s="57">
        <f t="shared" si="29"/>
        <v>5</v>
      </c>
      <c r="T58" s="57">
        <f t="shared" si="29"/>
        <v>7</v>
      </c>
      <c r="U58" s="57">
        <f t="shared" si="29"/>
        <v>6</v>
      </c>
      <c r="V58" s="57">
        <f t="shared" si="29"/>
        <v>7</v>
      </c>
      <c r="W58" s="99" t="s">
        <v>148</v>
      </c>
      <c r="X58" s="99" t="s">
        <v>148</v>
      </c>
      <c r="Y58" s="57">
        <f t="shared" si="29"/>
        <v>10</v>
      </c>
      <c r="Z58" s="57">
        <f t="shared" si="29"/>
        <v>8</v>
      </c>
      <c r="AA58" s="57">
        <f t="shared" si="29"/>
        <v>8</v>
      </c>
      <c r="AB58" s="57">
        <f t="shared" si="29"/>
        <v>8</v>
      </c>
      <c r="AC58" s="57">
        <f t="shared" si="29"/>
        <v>8</v>
      </c>
      <c r="AD58" s="57">
        <f t="shared" si="29"/>
        <v>9</v>
      </c>
      <c r="AE58" s="57">
        <f t="shared" si="29"/>
        <v>9</v>
      </c>
      <c r="AF58" s="57">
        <f t="shared" si="29"/>
        <v>9</v>
      </c>
      <c r="AG58" s="57">
        <f t="shared" si="29"/>
        <v>9</v>
      </c>
      <c r="AH58" s="57">
        <f t="shared" si="29"/>
        <v>9</v>
      </c>
      <c r="AI58" s="57">
        <f t="shared" si="29"/>
        <v>9</v>
      </c>
      <c r="AJ58" s="57">
        <f t="shared" si="29"/>
        <v>8</v>
      </c>
      <c r="AK58" s="57">
        <f t="shared" si="29"/>
        <v>8</v>
      </c>
      <c r="AL58" s="57">
        <f t="shared" si="29"/>
        <v>10</v>
      </c>
      <c r="AM58" s="57">
        <f t="shared" si="29"/>
        <v>8</v>
      </c>
      <c r="AN58" s="57">
        <f t="shared" si="29"/>
        <v>7</v>
      </c>
      <c r="AO58" s="57">
        <f t="shared" si="29"/>
        <v>7</v>
      </c>
      <c r="AP58" s="57">
        <f t="shared" si="29"/>
        <v>6</v>
      </c>
      <c r="AQ58" s="57">
        <f t="shared" si="29"/>
        <v>6</v>
      </c>
      <c r="AR58" s="57">
        <f t="shared" si="29"/>
        <v>6</v>
      </c>
      <c r="AS58" s="57">
        <f t="shared" si="29"/>
        <v>0</v>
      </c>
      <c r="AT58" s="57">
        <f t="shared" si="29"/>
        <v>0</v>
      </c>
      <c r="AU58" s="57">
        <f t="shared" si="29"/>
        <v>0</v>
      </c>
      <c r="AV58" s="57">
        <f t="shared" si="29"/>
        <v>0</v>
      </c>
      <c r="AW58" s="98" t="s">
        <v>146</v>
      </c>
      <c r="AX58" s="99" t="s">
        <v>148</v>
      </c>
      <c r="AY58" s="99" t="s">
        <v>148</v>
      </c>
      <c r="AZ58" s="99" t="s">
        <v>148</v>
      </c>
      <c r="BA58" s="99" t="s">
        <v>148</v>
      </c>
      <c r="BB58" s="99" t="s">
        <v>148</v>
      </c>
      <c r="BC58" s="99" t="s">
        <v>148</v>
      </c>
      <c r="BD58" s="99" t="s">
        <v>148</v>
      </c>
      <c r="BE58" s="99" t="s">
        <v>148</v>
      </c>
      <c r="BF58" s="57">
        <f t="shared" si="16"/>
        <v>162</v>
      </c>
      <c r="BG58" s="57">
        <f t="shared" si="15"/>
        <v>243</v>
      </c>
    </row>
    <row r="59" spans="2:59" ht="32.25" customHeight="1">
      <c r="B59" s="142" t="s">
        <v>139</v>
      </c>
      <c r="C59" s="132" t="s">
        <v>210</v>
      </c>
      <c r="D59" s="52" t="s">
        <v>19</v>
      </c>
      <c r="E59" s="53">
        <f t="shared" si="14"/>
        <v>114</v>
      </c>
      <c r="F59" s="55">
        <f>F61+F63+F65</f>
        <v>6</v>
      </c>
      <c r="G59" s="55">
        <f aca="true" t="shared" si="30" ref="G59:BG59">G61+G63+G65</f>
        <v>7</v>
      </c>
      <c r="H59" s="55">
        <f t="shared" si="30"/>
        <v>7</v>
      </c>
      <c r="I59" s="55">
        <f t="shared" si="30"/>
        <v>6</v>
      </c>
      <c r="J59" s="55">
        <f t="shared" si="30"/>
        <v>6</v>
      </c>
      <c r="K59" s="55">
        <f t="shared" si="30"/>
        <v>6</v>
      </c>
      <c r="L59" s="55">
        <f t="shared" si="30"/>
        <v>6</v>
      </c>
      <c r="M59" s="55">
        <f t="shared" si="30"/>
        <v>7</v>
      </c>
      <c r="N59" s="55">
        <f t="shared" si="30"/>
        <v>7</v>
      </c>
      <c r="O59" s="55">
        <f t="shared" si="30"/>
        <v>7</v>
      </c>
      <c r="P59" s="55">
        <f t="shared" si="30"/>
        <v>7</v>
      </c>
      <c r="Q59" s="55">
        <f t="shared" si="30"/>
        <v>7</v>
      </c>
      <c r="R59" s="55">
        <f t="shared" si="30"/>
        <v>7</v>
      </c>
      <c r="S59" s="55">
        <f t="shared" si="30"/>
        <v>7</v>
      </c>
      <c r="T59" s="55">
        <f t="shared" si="30"/>
        <v>7</v>
      </c>
      <c r="U59" s="55">
        <f t="shared" si="30"/>
        <v>7</v>
      </c>
      <c r="V59" s="55">
        <f t="shared" si="30"/>
        <v>7</v>
      </c>
      <c r="W59" s="99" t="s">
        <v>148</v>
      </c>
      <c r="X59" s="99" t="s">
        <v>148</v>
      </c>
      <c r="Y59" s="55">
        <f t="shared" si="30"/>
        <v>8</v>
      </c>
      <c r="Z59" s="55">
        <f t="shared" si="30"/>
        <v>8</v>
      </c>
      <c r="AA59" s="55">
        <f t="shared" si="30"/>
        <v>8</v>
      </c>
      <c r="AB59" s="55">
        <f t="shared" si="30"/>
        <v>8</v>
      </c>
      <c r="AC59" s="55">
        <f t="shared" si="30"/>
        <v>8</v>
      </c>
      <c r="AD59" s="55">
        <f t="shared" si="30"/>
        <v>8</v>
      </c>
      <c r="AE59" s="55">
        <f t="shared" si="30"/>
        <v>7</v>
      </c>
      <c r="AF59" s="55">
        <f t="shared" si="30"/>
        <v>7</v>
      </c>
      <c r="AG59" s="55">
        <f t="shared" si="30"/>
        <v>8</v>
      </c>
      <c r="AH59" s="55">
        <f t="shared" si="30"/>
        <v>8</v>
      </c>
      <c r="AI59" s="55">
        <f t="shared" si="30"/>
        <v>8</v>
      </c>
      <c r="AJ59" s="55">
        <f t="shared" si="30"/>
        <v>7</v>
      </c>
      <c r="AK59" s="55">
        <f t="shared" si="30"/>
        <v>7</v>
      </c>
      <c r="AL59" s="55">
        <f t="shared" si="30"/>
        <v>7</v>
      </c>
      <c r="AM59" s="55">
        <f t="shared" si="30"/>
        <v>7</v>
      </c>
      <c r="AN59" s="55">
        <f t="shared" si="30"/>
        <v>8</v>
      </c>
      <c r="AO59" s="55">
        <f t="shared" si="30"/>
        <v>8</v>
      </c>
      <c r="AP59" s="55">
        <f t="shared" si="30"/>
        <v>8</v>
      </c>
      <c r="AQ59" s="55">
        <f t="shared" si="30"/>
        <v>8</v>
      </c>
      <c r="AR59" s="55">
        <f t="shared" si="30"/>
        <v>8</v>
      </c>
      <c r="AS59" s="55">
        <f t="shared" si="30"/>
        <v>0</v>
      </c>
      <c r="AT59" s="55">
        <f t="shared" si="30"/>
        <v>0</v>
      </c>
      <c r="AU59" s="55">
        <f t="shared" si="30"/>
        <v>0</v>
      </c>
      <c r="AV59" s="55">
        <f t="shared" si="30"/>
        <v>0</v>
      </c>
      <c r="AW59" s="98" t="s">
        <v>146</v>
      </c>
      <c r="AX59" s="99" t="s">
        <v>148</v>
      </c>
      <c r="AY59" s="99" t="s">
        <v>148</v>
      </c>
      <c r="AZ59" s="99" t="s">
        <v>148</v>
      </c>
      <c r="BA59" s="99" t="s">
        <v>148</v>
      </c>
      <c r="BB59" s="99" t="s">
        <v>148</v>
      </c>
      <c r="BC59" s="99" t="s">
        <v>148</v>
      </c>
      <c r="BD59" s="99" t="s">
        <v>148</v>
      </c>
      <c r="BE59" s="99" t="s">
        <v>148</v>
      </c>
      <c r="BF59" s="55">
        <f t="shared" si="30"/>
        <v>154</v>
      </c>
      <c r="BG59" s="55">
        <f t="shared" si="30"/>
        <v>268</v>
      </c>
    </row>
    <row r="60" spans="2:59" ht="11.25" customHeight="1">
      <c r="B60" s="51"/>
      <c r="C60" s="132"/>
      <c r="D60" s="52" t="s">
        <v>39</v>
      </c>
      <c r="E60" s="53">
        <f t="shared" si="14"/>
        <v>53</v>
      </c>
      <c r="F60" s="55">
        <f>F62+F64+F66</f>
        <v>5</v>
      </c>
      <c r="G60" s="55">
        <f aca="true" t="shared" si="31" ref="G60:BG60">G62+G64+G66</f>
        <v>5</v>
      </c>
      <c r="H60" s="55">
        <f t="shared" si="31"/>
        <v>4</v>
      </c>
      <c r="I60" s="55">
        <f t="shared" si="31"/>
        <v>4</v>
      </c>
      <c r="J60" s="55">
        <f t="shared" si="31"/>
        <v>3</v>
      </c>
      <c r="K60" s="55">
        <f t="shared" si="31"/>
        <v>3</v>
      </c>
      <c r="L60" s="55">
        <f t="shared" si="31"/>
        <v>3</v>
      </c>
      <c r="M60" s="55">
        <f t="shared" si="31"/>
        <v>3</v>
      </c>
      <c r="N60" s="55">
        <f t="shared" si="31"/>
        <v>3</v>
      </c>
      <c r="O60" s="55">
        <f t="shared" si="31"/>
        <v>3</v>
      </c>
      <c r="P60" s="55">
        <f t="shared" si="31"/>
        <v>3</v>
      </c>
      <c r="Q60" s="55">
        <f t="shared" si="31"/>
        <v>3</v>
      </c>
      <c r="R60" s="55">
        <f t="shared" si="31"/>
        <v>3</v>
      </c>
      <c r="S60" s="55">
        <f t="shared" si="31"/>
        <v>2</v>
      </c>
      <c r="T60" s="55">
        <f t="shared" si="31"/>
        <v>2</v>
      </c>
      <c r="U60" s="55">
        <f t="shared" si="31"/>
        <v>2</v>
      </c>
      <c r="V60" s="55">
        <f t="shared" si="31"/>
        <v>2</v>
      </c>
      <c r="W60" s="99" t="s">
        <v>148</v>
      </c>
      <c r="X60" s="99" t="s">
        <v>148</v>
      </c>
      <c r="Y60" s="55">
        <f t="shared" si="31"/>
        <v>5</v>
      </c>
      <c r="Z60" s="55">
        <f t="shared" si="31"/>
        <v>3</v>
      </c>
      <c r="AA60" s="55">
        <f t="shared" si="31"/>
        <v>3</v>
      </c>
      <c r="AB60" s="55">
        <f t="shared" si="31"/>
        <v>3</v>
      </c>
      <c r="AC60" s="55">
        <f t="shared" si="31"/>
        <v>3</v>
      </c>
      <c r="AD60" s="55">
        <f t="shared" si="31"/>
        <v>4</v>
      </c>
      <c r="AE60" s="55">
        <f t="shared" si="31"/>
        <v>5</v>
      </c>
      <c r="AF60" s="55">
        <f t="shared" si="31"/>
        <v>4</v>
      </c>
      <c r="AG60" s="55">
        <f t="shared" si="31"/>
        <v>4</v>
      </c>
      <c r="AH60" s="55">
        <f t="shared" si="31"/>
        <v>4</v>
      </c>
      <c r="AI60" s="55">
        <f t="shared" si="31"/>
        <v>4</v>
      </c>
      <c r="AJ60" s="55">
        <f t="shared" si="31"/>
        <v>3</v>
      </c>
      <c r="AK60" s="55">
        <f t="shared" si="31"/>
        <v>3</v>
      </c>
      <c r="AL60" s="55">
        <f t="shared" si="31"/>
        <v>5</v>
      </c>
      <c r="AM60" s="55">
        <f t="shared" si="31"/>
        <v>4</v>
      </c>
      <c r="AN60" s="55">
        <f t="shared" si="31"/>
        <v>3</v>
      </c>
      <c r="AO60" s="55">
        <f t="shared" si="31"/>
        <v>3</v>
      </c>
      <c r="AP60" s="55">
        <f t="shared" si="31"/>
        <v>2</v>
      </c>
      <c r="AQ60" s="55">
        <f t="shared" si="31"/>
        <v>2</v>
      </c>
      <c r="AR60" s="55">
        <f t="shared" si="31"/>
        <v>2</v>
      </c>
      <c r="AS60" s="55">
        <f t="shared" si="31"/>
        <v>0</v>
      </c>
      <c r="AT60" s="55">
        <f t="shared" si="31"/>
        <v>0</v>
      </c>
      <c r="AU60" s="55">
        <f t="shared" si="31"/>
        <v>0</v>
      </c>
      <c r="AV60" s="55">
        <f t="shared" si="31"/>
        <v>0</v>
      </c>
      <c r="AW60" s="98" t="s">
        <v>146</v>
      </c>
      <c r="AX60" s="99" t="s">
        <v>148</v>
      </c>
      <c r="AY60" s="99" t="s">
        <v>148</v>
      </c>
      <c r="AZ60" s="99" t="s">
        <v>148</v>
      </c>
      <c r="BA60" s="99" t="s">
        <v>148</v>
      </c>
      <c r="BB60" s="99" t="s">
        <v>148</v>
      </c>
      <c r="BC60" s="99" t="s">
        <v>148</v>
      </c>
      <c r="BD60" s="99" t="s">
        <v>148</v>
      </c>
      <c r="BE60" s="99" t="s">
        <v>148</v>
      </c>
      <c r="BF60" s="55">
        <f t="shared" si="31"/>
        <v>69</v>
      </c>
      <c r="BG60" s="55">
        <f t="shared" si="31"/>
        <v>122</v>
      </c>
    </row>
    <row r="61" spans="2:59" ht="33.75" customHeight="1">
      <c r="B61" s="29" t="s">
        <v>87</v>
      </c>
      <c r="C61" s="133" t="s">
        <v>211</v>
      </c>
      <c r="D61" s="31" t="s">
        <v>19</v>
      </c>
      <c r="E61" s="32">
        <f aca="true" t="shared" si="32" ref="E61:E66">SUM(F61:V61)</f>
        <v>36</v>
      </c>
      <c r="F61" s="32">
        <v>2</v>
      </c>
      <c r="G61" s="32">
        <v>3</v>
      </c>
      <c r="H61" s="32">
        <v>3</v>
      </c>
      <c r="I61" s="32">
        <v>2</v>
      </c>
      <c r="J61" s="32">
        <v>2</v>
      </c>
      <c r="K61" s="32">
        <v>2</v>
      </c>
      <c r="L61" s="32">
        <v>2</v>
      </c>
      <c r="M61" s="32">
        <v>2</v>
      </c>
      <c r="N61" s="32">
        <v>2</v>
      </c>
      <c r="O61" s="32">
        <v>2</v>
      </c>
      <c r="P61" s="32">
        <v>2</v>
      </c>
      <c r="Q61" s="32">
        <v>2</v>
      </c>
      <c r="R61" s="32">
        <v>2</v>
      </c>
      <c r="S61" s="32">
        <v>2</v>
      </c>
      <c r="T61" s="32">
        <v>2</v>
      </c>
      <c r="U61" s="32">
        <v>2</v>
      </c>
      <c r="V61" s="32">
        <v>2</v>
      </c>
      <c r="W61" s="99" t="s">
        <v>148</v>
      </c>
      <c r="X61" s="99" t="s">
        <v>148</v>
      </c>
      <c r="Y61" s="32">
        <v>2</v>
      </c>
      <c r="Z61" s="32">
        <v>2</v>
      </c>
      <c r="AA61" s="32">
        <v>2</v>
      </c>
      <c r="AB61" s="32">
        <v>2</v>
      </c>
      <c r="AC61" s="32">
        <v>2</v>
      </c>
      <c r="AD61" s="32">
        <v>2</v>
      </c>
      <c r="AE61" s="32">
        <v>2</v>
      </c>
      <c r="AF61" s="32">
        <v>2</v>
      </c>
      <c r="AG61" s="32">
        <v>2</v>
      </c>
      <c r="AH61" s="32">
        <v>2</v>
      </c>
      <c r="AI61" s="32">
        <v>1</v>
      </c>
      <c r="AJ61" s="32">
        <v>1</v>
      </c>
      <c r="AK61" s="32">
        <v>1</v>
      </c>
      <c r="AL61" s="32">
        <v>1</v>
      </c>
      <c r="AM61" s="32">
        <v>1</v>
      </c>
      <c r="AN61" s="32">
        <v>1</v>
      </c>
      <c r="AO61" s="32">
        <v>1</v>
      </c>
      <c r="AP61" s="32">
        <v>1</v>
      </c>
      <c r="AQ61" s="32">
        <v>1</v>
      </c>
      <c r="AR61" s="32">
        <v>1</v>
      </c>
      <c r="AS61" s="32"/>
      <c r="AT61" s="32"/>
      <c r="AU61" s="32"/>
      <c r="AV61" s="32"/>
      <c r="AW61" s="98" t="s">
        <v>146</v>
      </c>
      <c r="AX61" s="99" t="s">
        <v>148</v>
      </c>
      <c r="AY61" s="99" t="s">
        <v>148</v>
      </c>
      <c r="AZ61" s="99" t="s">
        <v>148</v>
      </c>
      <c r="BA61" s="99" t="s">
        <v>148</v>
      </c>
      <c r="BB61" s="99" t="s">
        <v>148</v>
      </c>
      <c r="BC61" s="99" t="s">
        <v>148</v>
      </c>
      <c r="BD61" s="99" t="s">
        <v>148</v>
      </c>
      <c r="BE61" s="99" t="s">
        <v>148</v>
      </c>
      <c r="BF61" s="32">
        <f t="shared" si="16"/>
        <v>30</v>
      </c>
      <c r="BG61" s="32">
        <f t="shared" si="15"/>
        <v>66</v>
      </c>
    </row>
    <row r="62" spans="2:59" ht="13.5" customHeight="1">
      <c r="B62" s="34"/>
      <c r="C62" s="130"/>
      <c r="D62" s="36" t="s">
        <v>39</v>
      </c>
      <c r="E62" s="62">
        <f t="shared" si="32"/>
        <v>19</v>
      </c>
      <c r="F62" s="37">
        <v>2</v>
      </c>
      <c r="G62" s="37">
        <v>2</v>
      </c>
      <c r="H62" s="37">
        <v>1</v>
      </c>
      <c r="I62" s="37">
        <v>1</v>
      </c>
      <c r="J62" s="37">
        <v>1</v>
      </c>
      <c r="K62" s="37">
        <v>1</v>
      </c>
      <c r="L62" s="37">
        <v>1</v>
      </c>
      <c r="M62" s="37">
        <v>1</v>
      </c>
      <c r="N62" s="37">
        <v>1</v>
      </c>
      <c r="O62" s="37">
        <v>1</v>
      </c>
      <c r="P62" s="37">
        <v>1</v>
      </c>
      <c r="Q62" s="37">
        <v>1</v>
      </c>
      <c r="R62" s="37">
        <v>1</v>
      </c>
      <c r="S62" s="37">
        <v>1</v>
      </c>
      <c r="T62" s="37">
        <v>1</v>
      </c>
      <c r="U62" s="37">
        <v>1</v>
      </c>
      <c r="V62" s="37">
        <v>1</v>
      </c>
      <c r="W62" s="99" t="s">
        <v>148</v>
      </c>
      <c r="X62" s="99" t="s">
        <v>148</v>
      </c>
      <c r="Y62" s="37">
        <v>2</v>
      </c>
      <c r="Z62" s="37">
        <v>1</v>
      </c>
      <c r="AA62" s="37">
        <v>1</v>
      </c>
      <c r="AB62" s="37">
        <v>1</v>
      </c>
      <c r="AC62" s="37">
        <v>1</v>
      </c>
      <c r="AD62" s="37">
        <v>1</v>
      </c>
      <c r="AE62" s="37">
        <v>1</v>
      </c>
      <c r="AF62" s="37">
        <v>1</v>
      </c>
      <c r="AG62" s="37">
        <v>1</v>
      </c>
      <c r="AH62" s="37">
        <v>1</v>
      </c>
      <c r="AI62" s="37">
        <v>1</v>
      </c>
      <c r="AJ62" s="37">
        <v>1</v>
      </c>
      <c r="AK62" s="37">
        <v>1</v>
      </c>
      <c r="AL62" s="37">
        <v>1</v>
      </c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98" t="s">
        <v>146</v>
      </c>
      <c r="AX62" s="99" t="s">
        <v>148</v>
      </c>
      <c r="AY62" s="99" t="s">
        <v>148</v>
      </c>
      <c r="AZ62" s="99" t="s">
        <v>148</v>
      </c>
      <c r="BA62" s="99" t="s">
        <v>148</v>
      </c>
      <c r="BB62" s="99" t="s">
        <v>148</v>
      </c>
      <c r="BC62" s="99" t="s">
        <v>148</v>
      </c>
      <c r="BD62" s="99" t="s">
        <v>148</v>
      </c>
      <c r="BE62" s="99" t="s">
        <v>148</v>
      </c>
      <c r="BF62" s="62">
        <f t="shared" si="16"/>
        <v>15</v>
      </c>
      <c r="BG62" s="62">
        <f t="shared" si="15"/>
        <v>34</v>
      </c>
    </row>
    <row r="63" spans="2:59" ht="34.5" customHeight="1">
      <c r="B63" s="29" t="s">
        <v>138</v>
      </c>
      <c r="C63" s="133" t="s">
        <v>212</v>
      </c>
      <c r="D63" s="31" t="s">
        <v>19</v>
      </c>
      <c r="E63" s="32">
        <f t="shared" si="32"/>
        <v>34</v>
      </c>
      <c r="F63" s="32">
        <v>2</v>
      </c>
      <c r="G63" s="32">
        <v>2</v>
      </c>
      <c r="H63" s="32">
        <v>2</v>
      </c>
      <c r="I63" s="32">
        <v>2</v>
      </c>
      <c r="J63" s="32">
        <v>2</v>
      </c>
      <c r="K63" s="32">
        <v>2</v>
      </c>
      <c r="L63" s="32">
        <v>2</v>
      </c>
      <c r="M63" s="32">
        <v>2</v>
      </c>
      <c r="N63" s="32">
        <v>2</v>
      </c>
      <c r="O63" s="32">
        <v>2</v>
      </c>
      <c r="P63" s="32">
        <v>2</v>
      </c>
      <c r="Q63" s="32">
        <v>2</v>
      </c>
      <c r="R63" s="32">
        <v>2</v>
      </c>
      <c r="S63" s="32">
        <v>2</v>
      </c>
      <c r="T63" s="32">
        <v>2</v>
      </c>
      <c r="U63" s="32">
        <v>2</v>
      </c>
      <c r="V63" s="32">
        <v>2</v>
      </c>
      <c r="W63" s="99" t="s">
        <v>148</v>
      </c>
      <c r="X63" s="99" t="s">
        <v>148</v>
      </c>
      <c r="Y63" s="32">
        <v>2</v>
      </c>
      <c r="Z63" s="32">
        <v>2</v>
      </c>
      <c r="AA63" s="32">
        <v>2</v>
      </c>
      <c r="AB63" s="32">
        <v>2</v>
      </c>
      <c r="AC63" s="32">
        <v>2</v>
      </c>
      <c r="AD63" s="32">
        <v>2</v>
      </c>
      <c r="AE63" s="32">
        <v>1</v>
      </c>
      <c r="AF63" s="32">
        <v>1</v>
      </c>
      <c r="AG63" s="32">
        <v>2</v>
      </c>
      <c r="AH63" s="32">
        <v>2</v>
      </c>
      <c r="AI63" s="32">
        <v>2</v>
      </c>
      <c r="AJ63" s="32">
        <v>2</v>
      </c>
      <c r="AK63" s="32">
        <v>2</v>
      </c>
      <c r="AL63" s="32">
        <v>2</v>
      </c>
      <c r="AM63" s="32">
        <v>2</v>
      </c>
      <c r="AN63" s="32">
        <v>2</v>
      </c>
      <c r="AO63" s="32">
        <v>2</v>
      </c>
      <c r="AP63" s="32">
        <v>2</v>
      </c>
      <c r="AQ63" s="32">
        <v>2</v>
      </c>
      <c r="AR63" s="32">
        <v>2</v>
      </c>
      <c r="AS63" s="32"/>
      <c r="AT63" s="32"/>
      <c r="AU63" s="32"/>
      <c r="AV63" s="32"/>
      <c r="AW63" s="98" t="s">
        <v>146</v>
      </c>
      <c r="AX63" s="99" t="s">
        <v>148</v>
      </c>
      <c r="AY63" s="99" t="s">
        <v>148</v>
      </c>
      <c r="AZ63" s="99" t="s">
        <v>148</v>
      </c>
      <c r="BA63" s="99" t="s">
        <v>148</v>
      </c>
      <c r="BB63" s="99" t="s">
        <v>148</v>
      </c>
      <c r="BC63" s="99" t="s">
        <v>148</v>
      </c>
      <c r="BD63" s="99" t="s">
        <v>148</v>
      </c>
      <c r="BE63" s="99" t="s">
        <v>148</v>
      </c>
      <c r="BF63" s="32">
        <f>SUM(Y63:AW63)</f>
        <v>38</v>
      </c>
      <c r="BG63" s="32">
        <f>E63+BF63</f>
        <v>72</v>
      </c>
    </row>
    <row r="64" spans="2:59" ht="13.5" customHeight="1">
      <c r="B64" s="34"/>
      <c r="C64" s="130"/>
      <c r="D64" s="36" t="s">
        <v>39</v>
      </c>
      <c r="E64" s="62">
        <f t="shared" si="32"/>
        <v>13</v>
      </c>
      <c r="F64" s="37">
        <v>1</v>
      </c>
      <c r="G64" s="37">
        <v>1</v>
      </c>
      <c r="H64" s="37">
        <v>1</v>
      </c>
      <c r="I64" s="37">
        <v>1</v>
      </c>
      <c r="J64" s="37">
        <v>1</v>
      </c>
      <c r="K64" s="37">
        <v>1</v>
      </c>
      <c r="L64" s="37">
        <v>1</v>
      </c>
      <c r="M64" s="37">
        <v>1</v>
      </c>
      <c r="N64" s="37">
        <v>1</v>
      </c>
      <c r="O64" s="37">
        <v>1</v>
      </c>
      <c r="P64" s="37">
        <v>1</v>
      </c>
      <c r="Q64" s="37">
        <v>1</v>
      </c>
      <c r="R64" s="37">
        <v>1</v>
      </c>
      <c r="S64" s="37"/>
      <c r="T64" s="37"/>
      <c r="U64" s="37"/>
      <c r="V64" s="37"/>
      <c r="W64" s="99" t="s">
        <v>148</v>
      </c>
      <c r="X64" s="99" t="s">
        <v>148</v>
      </c>
      <c r="Y64" s="37">
        <v>1</v>
      </c>
      <c r="Z64" s="37">
        <v>1</v>
      </c>
      <c r="AA64" s="37">
        <v>1</v>
      </c>
      <c r="AB64" s="37">
        <v>1</v>
      </c>
      <c r="AC64" s="37">
        <v>1</v>
      </c>
      <c r="AD64" s="37">
        <v>1</v>
      </c>
      <c r="AE64" s="37">
        <v>1</v>
      </c>
      <c r="AF64" s="37">
        <v>1</v>
      </c>
      <c r="AG64" s="37">
        <v>1</v>
      </c>
      <c r="AH64" s="37">
        <v>1</v>
      </c>
      <c r="AI64" s="37">
        <v>1</v>
      </c>
      <c r="AJ64" s="37">
        <v>1</v>
      </c>
      <c r="AK64" s="37">
        <v>1</v>
      </c>
      <c r="AL64" s="37">
        <v>1</v>
      </c>
      <c r="AM64" s="37">
        <v>1</v>
      </c>
      <c r="AN64" s="37"/>
      <c r="AO64" s="37"/>
      <c r="AP64" s="37"/>
      <c r="AQ64" s="37"/>
      <c r="AR64" s="37"/>
      <c r="AS64" s="37"/>
      <c r="AT64" s="37"/>
      <c r="AU64" s="37"/>
      <c r="AV64" s="37"/>
      <c r="AW64" s="98" t="s">
        <v>146</v>
      </c>
      <c r="AX64" s="99" t="s">
        <v>148</v>
      </c>
      <c r="AY64" s="99" t="s">
        <v>148</v>
      </c>
      <c r="AZ64" s="99" t="s">
        <v>148</v>
      </c>
      <c r="BA64" s="99" t="s">
        <v>148</v>
      </c>
      <c r="BB64" s="99" t="s">
        <v>148</v>
      </c>
      <c r="BC64" s="99" t="s">
        <v>148</v>
      </c>
      <c r="BD64" s="99" t="s">
        <v>148</v>
      </c>
      <c r="BE64" s="99" t="s">
        <v>148</v>
      </c>
      <c r="BF64" s="62">
        <f>SUM(Y64:AW64)</f>
        <v>15</v>
      </c>
      <c r="BG64" s="62">
        <f>E64+BF64</f>
        <v>28</v>
      </c>
    </row>
    <row r="65" spans="2:59" ht="30.75" customHeight="1">
      <c r="B65" s="29" t="s">
        <v>213</v>
      </c>
      <c r="C65" s="133" t="s">
        <v>214</v>
      </c>
      <c r="D65" s="31" t="s">
        <v>19</v>
      </c>
      <c r="E65" s="32">
        <f t="shared" si="32"/>
        <v>44</v>
      </c>
      <c r="F65" s="32">
        <v>2</v>
      </c>
      <c r="G65" s="32">
        <v>2</v>
      </c>
      <c r="H65" s="32">
        <v>2</v>
      </c>
      <c r="I65" s="32">
        <v>2</v>
      </c>
      <c r="J65" s="32">
        <v>2</v>
      </c>
      <c r="K65" s="32">
        <v>2</v>
      </c>
      <c r="L65" s="32">
        <v>2</v>
      </c>
      <c r="M65" s="32">
        <v>3</v>
      </c>
      <c r="N65" s="32">
        <v>3</v>
      </c>
      <c r="O65" s="32">
        <v>3</v>
      </c>
      <c r="P65" s="32">
        <v>3</v>
      </c>
      <c r="Q65" s="32">
        <v>3</v>
      </c>
      <c r="R65" s="32">
        <v>3</v>
      </c>
      <c r="S65" s="32">
        <v>3</v>
      </c>
      <c r="T65" s="32">
        <v>3</v>
      </c>
      <c r="U65" s="32">
        <v>3</v>
      </c>
      <c r="V65" s="32">
        <v>3</v>
      </c>
      <c r="W65" s="99" t="s">
        <v>148</v>
      </c>
      <c r="X65" s="99" t="s">
        <v>148</v>
      </c>
      <c r="Y65" s="32">
        <v>4</v>
      </c>
      <c r="Z65" s="32">
        <v>4</v>
      </c>
      <c r="AA65" s="32">
        <v>4</v>
      </c>
      <c r="AB65" s="32">
        <v>4</v>
      </c>
      <c r="AC65" s="32">
        <v>4</v>
      </c>
      <c r="AD65" s="32">
        <v>4</v>
      </c>
      <c r="AE65" s="32">
        <v>4</v>
      </c>
      <c r="AF65" s="32">
        <v>4</v>
      </c>
      <c r="AG65" s="32">
        <v>4</v>
      </c>
      <c r="AH65" s="32">
        <v>4</v>
      </c>
      <c r="AI65" s="32">
        <v>5</v>
      </c>
      <c r="AJ65" s="32">
        <v>4</v>
      </c>
      <c r="AK65" s="32">
        <v>4</v>
      </c>
      <c r="AL65" s="32">
        <v>4</v>
      </c>
      <c r="AM65" s="32">
        <v>4</v>
      </c>
      <c r="AN65" s="32">
        <v>5</v>
      </c>
      <c r="AO65" s="32">
        <v>5</v>
      </c>
      <c r="AP65" s="32">
        <v>5</v>
      </c>
      <c r="AQ65" s="32">
        <v>5</v>
      </c>
      <c r="AR65" s="32">
        <v>5</v>
      </c>
      <c r="AS65" s="32"/>
      <c r="AT65" s="32"/>
      <c r="AU65" s="32"/>
      <c r="AV65" s="32"/>
      <c r="AW65" s="98" t="s">
        <v>146</v>
      </c>
      <c r="AX65" s="99" t="s">
        <v>148</v>
      </c>
      <c r="AY65" s="99" t="s">
        <v>148</v>
      </c>
      <c r="AZ65" s="99" t="s">
        <v>148</v>
      </c>
      <c r="BA65" s="99" t="s">
        <v>148</v>
      </c>
      <c r="BB65" s="99" t="s">
        <v>148</v>
      </c>
      <c r="BC65" s="99" t="s">
        <v>148</v>
      </c>
      <c r="BD65" s="99" t="s">
        <v>148</v>
      </c>
      <c r="BE65" s="99" t="s">
        <v>148</v>
      </c>
      <c r="BF65" s="32">
        <f>SUM(Y65:AW65)</f>
        <v>86</v>
      </c>
      <c r="BG65" s="32">
        <f>E65+BF65</f>
        <v>130</v>
      </c>
    </row>
    <row r="66" spans="2:59" ht="13.5" customHeight="1">
      <c r="B66" s="34"/>
      <c r="C66" s="130"/>
      <c r="D66" s="36" t="s">
        <v>39</v>
      </c>
      <c r="E66" s="62">
        <f t="shared" si="32"/>
        <v>21</v>
      </c>
      <c r="F66" s="37">
        <v>2</v>
      </c>
      <c r="G66" s="37">
        <v>2</v>
      </c>
      <c r="H66" s="37">
        <v>2</v>
      </c>
      <c r="I66" s="37">
        <v>2</v>
      </c>
      <c r="J66" s="37">
        <v>1</v>
      </c>
      <c r="K66" s="37">
        <v>1</v>
      </c>
      <c r="L66" s="37">
        <v>1</v>
      </c>
      <c r="M66" s="37">
        <v>1</v>
      </c>
      <c r="N66" s="37">
        <v>1</v>
      </c>
      <c r="O66" s="37">
        <v>1</v>
      </c>
      <c r="P66" s="37">
        <v>1</v>
      </c>
      <c r="Q66" s="37">
        <v>1</v>
      </c>
      <c r="R66" s="37">
        <v>1</v>
      </c>
      <c r="S66" s="37">
        <v>1</v>
      </c>
      <c r="T66" s="37">
        <v>1</v>
      </c>
      <c r="U66" s="37">
        <v>1</v>
      </c>
      <c r="V66" s="37">
        <v>1</v>
      </c>
      <c r="W66" s="99" t="s">
        <v>148</v>
      </c>
      <c r="X66" s="99" t="s">
        <v>148</v>
      </c>
      <c r="Y66" s="37">
        <v>2</v>
      </c>
      <c r="Z66" s="37">
        <v>1</v>
      </c>
      <c r="AA66" s="37">
        <v>1</v>
      </c>
      <c r="AB66" s="37">
        <v>1</v>
      </c>
      <c r="AC66" s="37">
        <v>1</v>
      </c>
      <c r="AD66" s="37">
        <v>2</v>
      </c>
      <c r="AE66" s="37">
        <v>3</v>
      </c>
      <c r="AF66" s="37">
        <v>2</v>
      </c>
      <c r="AG66" s="37">
        <v>2</v>
      </c>
      <c r="AH66" s="37">
        <v>2</v>
      </c>
      <c r="AI66" s="37">
        <v>2</v>
      </c>
      <c r="AJ66" s="37">
        <v>1</v>
      </c>
      <c r="AK66" s="37">
        <v>1</v>
      </c>
      <c r="AL66" s="37">
        <v>3</v>
      </c>
      <c r="AM66" s="37">
        <v>3</v>
      </c>
      <c r="AN66" s="37">
        <v>3</v>
      </c>
      <c r="AO66" s="37">
        <v>3</v>
      </c>
      <c r="AP66" s="37">
        <v>2</v>
      </c>
      <c r="AQ66" s="37">
        <v>2</v>
      </c>
      <c r="AR66" s="37">
        <v>2</v>
      </c>
      <c r="AS66" s="37"/>
      <c r="AT66" s="37"/>
      <c r="AU66" s="37"/>
      <c r="AV66" s="37"/>
      <c r="AW66" s="98" t="s">
        <v>146</v>
      </c>
      <c r="AX66" s="99" t="s">
        <v>148</v>
      </c>
      <c r="AY66" s="99" t="s">
        <v>148</v>
      </c>
      <c r="AZ66" s="99" t="s">
        <v>148</v>
      </c>
      <c r="BA66" s="99" t="s">
        <v>148</v>
      </c>
      <c r="BB66" s="99" t="s">
        <v>148</v>
      </c>
      <c r="BC66" s="99" t="s">
        <v>148</v>
      </c>
      <c r="BD66" s="99" t="s">
        <v>148</v>
      </c>
      <c r="BE66" s="99" t="s">
        <v>148</v>
      </c>
      <c r="BF66" s="62">
        <f>SUM(Y66:AW66)</f>
        <v>39</v>
      </c>
      <c r="BG66" s="62">
        <f>E66+BF66</f>
        <v>60</v>
      </c>
    </row>
    <row r="67" spans="2:59" ht="44.25" customHeight="1" hidden="1">
      <c r="B67" s="142"/>
      <c r="C67" s="132"/>
      <c r="D67" s="52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99" t="s">
        <v>148</v>
      </c>
      <c r="X67" s="99" t="s">
        <v>148</v>
      </c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98" t="s">
        <v>146</v>
      </c>
      <c r="AX67" s="99" t="s">
        <v>148</v>
      </c>
      <c r="AY67" s="99" t="s">
        <v>148</v>
      </c>
      <c r="AZ67" s="99" t="s">
        <v>148</v>
      </c>
      <c r="BA67" s="99" t="s">
        <v>148</v>
      </c>
      <c r="BB67" s="99" t="s">
        <v>148</v>
      </c>
      <c r="BC67" s="99" t="s">
        <v>148</v>
      </c>
      <c r="BD67" s="99" t="s">
        <v>148</v>
      </c>
      <c r="BE67" s="99" t="s">
        <v>148</v>
      </c>
      <c r="BF67" s="57"/>
      <c r="BG67" s="57"/>
    </row>
    <row r="68" spans="2:59" ht="13.5" customHeight="1" hidden="1">
      <c r="B68" s="51"/>
      <c r="C68" s="134"/>
      <c r="D68" s="52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99" t="s">
        <v>148</v>
      </c>
      <c r="X68" s="99" t="s">
        <v>148</v>
      </c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98" t="s">
        <v>146</v>
      </c>
      <c r="AX68" s="99" t="s">
        <v>148</v>
      </c>
      <c r="AY68" s="99" t="s">
        <v>148</v>
      </c>
      <c r="AZ68" s="99" t="s">
        <v>148</v>
      </c>
      <c r="BA68" s="99" t="s">
        <v>148</v>
      </c>
      <c r="BB68" s="99" t="s">
        <v>148</v>
      </c>
      <c r="BC68" s="99" t="s">
        <v>148</v>
      </c>
      <c r="BD68" s="99" t="s">
        <v>148</v>
      </c>
      <c r="BE68" s="99" t="s">
        <v>148</v>
      </c>
      <c r="BF68" s="57"/>
      <c r="BG68" s="57"/>
    </row>
    <row r="69" spans="2:59" ht="19.5" customHeight="1" hidden="1">
      <c r="B69" s="29"/>
      <c r="C69" s="133"/>
      <c r="D69" s="3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3"/>
      <c r="V69" s="33"/>
      <c r="W69" s="99" t="s">
        <v>148</v>
      </c>
      <c r="X69" s="99" t="s">
        <v>148</v>
      </c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98" t="s">
        <v>146</v>
      </c>
      <c r="AX69" s="99" t="s">
        <v>148</v>
      </c>
      <c r="AY69" s="99" t="s">
        <v>148</v>
      </c>
      <c r="AZ69" s="99" t="s">
        <v>148</v>
      </c>
      <c r="BA69" s="99" t="s">
        <v>148</v>
      </c>
      <c r="BB69" s="99" t="s">
        <v>148</v>
      </c>
      <c r="BC69" s="99" t="s">
        <v>148</v>
      </c>
      <c r="BD69" s="99" t="s">
        <v>148</v>
      </c>
      <c r="BE69" s="99" t="s">
        <v>148</v>
      </c>
      <c r="BF69" s="32"/>
      <c r="BG69" s="32"/>
    </row>
    <row r="70" spans="2:59" ht="13.5" customHeight="1" hidden="1">
      <c r="B70" s="34"/>
      <c r="C70" s="130"/>
      <c r="D70" s="36"/>
      <c r="E70" s="62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99" t="s">
        <v>148</v>
      </c>
      <c r="X70" s="99" t="s">
        <v>148</v>
      </c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98" t="s">
        <v>146</v>
      </c>
      <c r="AX70" s="99" t="s">
        <v>148</v>
      </c>
      <c r="AY70" s="99" t="s">
        <v>148</v>
      </c>
      <c r="AZ70" s="99" t="s">
        <v>148</v>
      </c>
      <c r="BA70" s="99" t="s">
        <v>148</v>
      </c>
      <c r="BB70" s="99" t="s">
        <v>148</v>
      </c>
      <c r="BC70" s="99" t="s">
        <v>148</v>
      </c>
      <c r="BD70" s="99" t="s">
        <v>148</v>
      </c>
      <c r="BE70" s="99" t="s">
        <v>148</v>
      </c>
      <c r="BF70" s="62"/>
      <c r="BG70" s="62"/>
    </row>
    <row r="71" spans="2:59" ht="13.5" customHeight="1" hidden="1">
      <c r="B71" s="34"/>
      <c r="C71" s="130"/>
      <c r="D71" s="31"/>
      <c r="E71" s="6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3"/>
      <c r="V71" s="33"/>
      <c r="W71" s="99" t="s">
        <v>148</v>
      </c>
      <c r="X71" s="99" t="s">
        <v>148</v>
      </c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3"/>
      <c r="AK71" s="43"/>
      <c r="AL71" s="43"/>
      <c r="AM71" s="40"/>
      <c r="AN71" s="40"/>
      <c r="AO71" s="40"/>
      <c r="AP71" s="40"/>
      <c r="AQ71" s="40"/>
      <c r="AR71" s="40"/>
      <c r="AS71" s="40"/>
      <c r="AT71" s="32"/>
      <c r="AU71" s="32"/>
      <c r="AV71" s="32"/>
      <c r="AW71" s="98" t="s">
        <v>146</v>
      </c>
      <c r="AX71" s="99" t="s">
        <v>148</v>
      </c>
      <c r="AY71" s="99" t="s">
        <v>148</v>
      </c>
      <c r="AZ71" s="99" t="s">
        <v>148</v>
      </c>
      <c r="BA71" s="99" t="s">
        <v>148</v>
      </c>
      <c r="BB71" s="99" t="s">
        <v>148</v>
      </c>
      <c r="BC71" s="99" t="s">
        <v>148</v>
      </c>
      <c r="BD71" s="99" t="s">
        <v>148</v>
      </c>
      <c r="BE71" s="99" t="s">
        <v>148</v>
      </c>
      <c r="BF71" s="32"/>
      <c r="BG71" s="32"/>
    </row>
    <row r="72" spans="2:59" ht="13.5" customHeight="1" hidden="1">
      <c r="B72" s="44"/>
      <c r="C72" s="135"/>
      <c r="D72" s="36"/>
      <c r="E72" s="62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99" t="s">
        <v>148</v>
      </c>
      <c r="X72" s="99" t="s">
        <v>148</v>
      </c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7"/>
      <c r="AU72" s="37"/>
      <c r="AV72" s="37"/>
      <c r="AW72" s="98" t="s">
        <v>146</v>
      </c>
      <c r="AX72" s="99" t="s">
        <v>148</v>
      </c>
      <c r="AY72" s="99" t="s">
        <v>148</v>
      </c>
      <c r="AZ72" s="99" t="s">
        <v>148</v>
      </c>
      <c r="BA72" s="99" t="s">
        <v>148</v>
      </c>
      <c r="BB72" s="99" t="s">
        <v>148</v>
      </c>
      <c r="BC72" s="99" t="s">
        <v>148</v>
      </c>
      <c r="BD72" s="99" t="s">
        <v>148</v>
      </c>
      <c r="BE72" s="99" t="s">
        <v>148</v>
      </c>
      <c r="BF72" s="62"/>
      <c r="BG72" s="62"/>
    </row>
    <row r="73" spans="2:59" ht="27" customHeight="1" hidden="1">
      <c r="B73" s="44"/>
      <c r="C73" s="135"/>
      <c r="D73" s="31"/>
      <c r="E73" s="6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3"/>
      <c r="V73" s="33"/>
      <c r="W73" s="99" t="s">
        <v>148</v>
      </c>
      <c r="X73" s="99" t="s">
        <v>148</v>
      </c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3"/>
      <c r="AK73" s="43"/>
      <c r="AL73" s="43"/>
      <c r="AM73" s="40"/>
      <c r="AN73" s="40"/>
      <c r="AO73" s="40"/>
      <c r="AP73" s="40"/>
      <c r="AQ73" s="40"/>
      <c r="AR73" s="40"/>
      <c r="AS73" s="40"/>
      <c r="AT73" s="32"/>
      <c r="AU73" s="32"/>
      <c r="AV73" s="32"/>
      <c r="AW73" s="98" t="s">
        <v>146</v>
      </c>
      <c r="AX73" s="99" t="s">
        <v>148</v>
      </c>
      <c r="AY73" s="99" t="s">
        <v>148</v>
      </c>
      <c r="AZ73" s="99" t="s">
        <v>148</v>
      </c>
      <c r="BA73" s="99" t="s">
        <v>148</v>
      </c>
      <c r="BB73" s="99" t="s">
        <v>148</v>
      </c>
      <c r="BC73" s="99" t="s">
        <v>148</v>
      </c>
      <c r="BD73" s="99" t="s">
        <v>148</v>
      </c>
      <c r="BE73" s="99" t="s">
        <v>148</v>
      </c>
      <c r="BF73" s="32"/>
      <c r="BG73" s="32"/>
    </row>
    <row r="74" spans="2:59" ht="13.5" customHeight="1" hidden="1">
      <c r="B74" s="43"/>
      <c r="C74" s="136"/>
      <c r="D74" s="36"/>
      <c r="E74" s="62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99" t="s">
        <v>148</v>
      </c>
      <c r="X74" s="99" t="s">
        <v>148</v>
      </c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8"/>
      <c r="AJ74" s="38"/>
      <c r="AK74" s="38"/>
      <c r="AL74" s="38"/>
      <c r="AM74" s="38"/>
      <c r="AN74" s="38"/>
      <c r="AO74" s="38"/>
      <c r="AP74" s="38"/>
      <c r="AQ74" s="38"/>
      <c r="AR74" s="37"/>
      <c r="AS74" s="37"/>
      <c r="AT74" s="37"/>
      <c r="AU74" s="37"/>
      <c r="AV74" s="37"/>
      <c r="AW74" s="98" t="s">
        <v>146</v>
      </c>
      <c r="AX74" s="99" t="s">
        <v>148</v>
      </c>
      <c r="AY74" s="99" t="s">
        <v>148</v>
      </c>
      <c r="AZ74" s="99" t="s">
        <v>148</v>
      </c>
      <c r="BA74" s="99" t="s">
        <v>148</v>
      </c>
      <c r="BB74" s="99" t="s">
        <v>148</v>
      </c>
      <c r="BC74" s="99" t="s">
        <v>148</v>
      </c>
      <c r="BD74" s="99" t="s">
        <v>148</v>
      </c>
      <c r="BE74" s="99" t="s">
        <v>148</v>
      </c>
      <c r="BF74" s="62"/>
      <c r="BG74" s="62"/>
    </row>
    <row r="75" spans="2:59" ht="20.25" customHeight="1">
      <c r="B75" s="230" t="s">
        <v>144</v>
      </c>
      <c r="C75" s="232" t="s">
        <v>215</v>
      </c>
      <c r="D75" s="54" t="s">
        <v>19</v>
      </c>
      <c r="E75" s="55">
        <f>SUM(F75:V75)</f>
        <v>22</v>
      </c>
      <c r="F75" s="55">
        <f>F77+F79</f>
        <v>1</v>
      </c>
      <c r="G75" s="55">
        <f aca="true" t="shared" si="33" ref="G75:AV75">G77+G79</f>
        <v>0</v>
      </c>
      <c r="H75" s="55">
        <f t="shared" si="33"/>
        <v>0</v>
      </c>
      <c r="I75" s="55">
        <f t="shared" si="33"/>
        <v>1</v>
      </c>
      <c r="J75" s="55">
        <f t="shared" si="33"/>
        <v>1</v>
      </c>
      <c r="K75" s="55">
        <f t="shared" si="33"/>
        <v>2</v>
      </c>
      <c r="L75" s="55">
        <f t="shared" si="33"/>
        <v>2</v>
      </c>
      <c r="M75" s="55">
        <f t="shared" si="33"/>
        <v>2</v>
      </c>
      <c r="N75" s="55">
        <f t="shared" si="33"/>
        <v>2</v>
      </c>
      <c r="O75" s="55">
        <f t="shared" si="33"/>
        <v>2</v>
      </c>
      <c r="P75" s="55">
        <f t="shared" si="33"/>
        <v>2</v>
      </c>
      <c r="Q75" s="55">
        <f t="shared" si="33"/>
        <v>2</v>
      </c>
      <c r="R75" s="55">
        <f t="shared" si="33"/>
        <v>1</v>
      </c>
      <c r="S75" s="55">
        <f t="shared" si="33"/>
        <v>1</v>
      </c>
      <c r="T75" s="55">
        <f t="shared" si="33"/>
        <v>1</v>
      </c>
      <c r="U75" s="55">
        <f t="shared" si="33"/>
        <v>1</v>
      </c>
      <c r="V75" s="55">
        <f t="shared" si="33"/>
        <v>1</v>
      </c>
      <c r="W75" s="99" t="s">
        <v>148</v>
      </c>
      <c r="X75" s="99" t="s">
        <v>148</v>
      </c>
      <c r="Y75" s="55">
        <f>Y77+Y79</f>
        <v>3</v>
      </c>
      <c r="Z75" s="55">
        <f t="shared" si="33"/>
        <v>3</v>
      </c>
      <c r="AA75" s="55">
        <f t="shared" si="33"/>
        <v>3</v>
      </c>
      <c r="AB75" s="55">
        <f t="shared" si="33"/>
        <v>3</v>
      </c>
      <c r="AC75" s="55">
        <f t="shared" si="33"/>
        <v>3</v>
      </c>
      <c r="AD75" s="55">
        <f t="shared" si="33"/>
        <v>4</v>
      </c>
      <c r="AE75" s="55">
        <f t="shared" si="33"/>
        <v>4</v>
      </c>
      <c r="AF75" s="55">
        <f t="shared" si="33"/>
        <v>4</v>
      </c>
      <c r="AG75" s="55">
        <f t="shared" si="33"/>
        <v>5</v>
      </c>
      <c r="AH75" s="55">
        <f t="shared" si="33"/>
        <v>5</v>
      </c>
      <c r="AI75" s="55">
        <f t="shared" si="33"/>
        <v>5</v>
      </c>
      <c r="AJ75" s="55">
        <f t="shared" si="33"/>
        <v>5</v>
      </c>
      <c r="AK75" s="55">
        <f t="shared" si="33"/>
        <v>5</v>
      </c>
      <c r="AL75" s="55">
        <f t="shared" si="33"/>
        <v>5</v>
      </c>
      <c r="AM75" s="55">
        <f t="shared" si="33"/>
        <v>5</v>
      </c>
      <c r="AN75" s="55">
        <f t="shared" si="33"/>
        <v>4</v>
      </c>
      <c r="AO75" s="55">
        <f t="shared" si="33"/>
        <v>4</v>
      </c>
      <c r="AP75" s="55">
        <f t="shared" si="33"/>
        <v>4</v>
      </c>
      <c r="AQ75" s="55">
        <f t="shared" si="33"/>
        <v>4</v>
      </c>
      <c r="AR75" s="55">
        <f t="shared" si="33"/>
        <v>4</v>
      </c>
      <c r="AS75" s="55">
        <f t="shared" si="33"/>
        <v>0</v>
      </c>
      <c r="AT75" s="55">
        <f t="shared" si="33"/>
        <v>0</v>
      </c>
      <c r="AU75" s="55">
        <f t="shared" si="33"/>
        <v>0</v>
      </c>
      <c r="AV75" s="55">
        <f t="shared" si="33"/>
        <v>0</v>
      </c>
      <c r="AW75" s="98" t="s">
        <v>146</v>
      </c>
      <c r="AX75" s="99" t="s">
        <v>148</v>
      </c>
      <c r="AY75" s="99" t="s">
        <v>148</v>
      </c>
      <c r="AZ75" s="99" t="s">
        <v>148</v>
      </c>
      <c r="BA75" s="99" t="s">
        <v>148</v>
      </c>
      <c r="BB75" s="99" t="s">
        <v>148</v>
      </c>
      <c r="BC75" s="99" t="s">
        <v>148</v>
      </c>
      <c r="BD75" s="99" t="s">
        <v>148</v>
      </c>
      <c r="BE75" s="99" t="s">
        <v>148</v>
      </c>
      <c r="BF75" s="57">
        <f t="shared" si="16"/>
        <v>82</v>
      </c>
      <c r="BG75" s="57">
        <f t="shared" si="15"/>
        <v>104</v>
      </c>
    </row>
    <row r="76" spans="2:59" ht="13.5" customHeight="1">
      <c r="B76" s="231"/>
      <c r="C76" s="233"/>
      <c r="D76" s="54" t="s">
        <v>39</v>
      </c>
      <c r="E76" s="53">
        <f>SUM(F76:V76)</f>
        <v>16</v>
      </c>
      <c r="F76" s="55">
        <f>F78+F80</f>
        <v>2</v>
      </c>
      <c r="G76" s="55">
        <f aca="true" t="shared" si="34" ref="G76:AV76">G78+G80</f>
        <v>0</v>
      </c>
      <c r="H76" s="55">
        <f t="shared" si="34"/>
        <v>0</v>
      </c>
      <c r="I76" s="55">
        <f t="shared" si="34"/>
        <v>0</v>
      </c>
      <c r="J76" s="55">
        <f t="shared" si="34"/>
        <v>1</v>
      </c>
      <c r="K76" s="55">
        <f t="shared" si="34"/>
        <v>0</v>
      </c>
      <c r="L76" s="55">
        <f t="shared" si="34"/>
        <v>0</v>
      </c>
      <c r="M76" s="55">
        <f t="shared" si="34"/>
        <v>0</v>
      </c>
      <c r="N76" s="55">
        <f t="shared" si="34"/>
        <v>0</v>
      </c>
      <c r="O76" s="55">
        <f t="shared" si="34"/>
        <v>0</v>
      </c>
      <c r="P76" s="55">
        <f t="shared" si="34"/>
        <v>0</v>
      </c>
      <c r="Q76" s="55">
        <f t="shared" si="34"/>
        <v>0</v>
      </c>
      <c r="R76" s="55">
        <f t="shared" si="34"/>
        <v>0</v>
      </c>
      <c r="S76" s="55">
        <f t="shared" si="34"/>
        <v>2</v>
      </c>
      <c r="T76" s="55">
        <f t="shared" si="34"/>
        <v>4</v>
      </c>
      <c r="U76" s="55">
        <f t="shared" si="34"/>
        <v>3</v>
      </c>
      <c r="V76" s="55">
        <f t="shared" si="34"/>
        <v>4</v>
      </c>
      <c r="W76" s="99" t="s">
        <v>148</v>
      </c>
      <c r="X76" s="99" t="s">
        <v>148</v>
      </c>
      <c r="Y76" s="55">
        <f t="shared" si="34"/>
        <v>2</v>
      </c>
      <c r="Z76" s="55">
        <f t="shared" si="34"/>
        <v>2</v>
      </c>
      <c r="AA76" s="55">
        <f t="shared" si="34"/>
        <v>2</v>
      </c>
      <c r="AB76" s="55">
        <f t="shared" si="34"/>
        <v>2</v>
      </c>
      <c r="AC76" s="55">
        <f t="shared" si="34"/>
        <v>2</v>
      </c>
      <c r="AD76" s="55">
        <f t="shared" si="34"/>
        <v>2</v>
      </c>
      <c r="AE76" s="55">
        <f t="shared" si="34"/>
        <v>2</v>
      </c>
      <c r="AF76" s="55">
        <f t="shared" si="34"/>
        <v>3</v>
      </c>
      <c r="AG76" s="55">
        <f t="shared" si="34"/>
        <v>3</v>
      </c>
      <c r="AH76" s="55">
        <f t="shared" si="34"/>
        <v>3</v>
      </c>
      <c r="AI76" s="55">
        <f t="shared" si="34"/>
        <v>3</v>
      </c>
      <c r="AJ76" s="55">
        <f t="shared" si="34"/>
        <v>3</v>
      </c>
      <c r="AK76" s="55">
        <f t="shared" si="34"/>
        <v>3</v>
      </c>
      <c r="AL76" s="55">
        <f t="shared" si="34"/>
        <v>3</v>
      </c>
      <c r="AM76" s="55">
        <f t="shared" si="34"/>
        <v>2</v>
      </c>
      <c r="AN76" s="55">
        <f t="shared" si="34"/>
        <v>2</v>
      </c>
      <c r="AO76" s="55">
        <f t="shared" si="34"/>
        <v>2</v>
      </c>
      <c r="AP76" s="55">
        <f t="shared" si="34"/>
        <v>2</v>
      </c>
      <c r="AQ76" s="55">
        <f t="shared" si="34"/>
        <v>2</v>
      </c>
      <c r="AR76" s="55">
        <f t="shared" si="34"/>
        <v>2</v>
      </c>
      <c r="AS76" s="55">
        <f t="shared" si="34"/>
        <v>0</v>
      </c>
      <c r="AT76" s="55">
        <f t="shared" si="34"/>
        <v>0</v>
      </c>
      <c r="AU76" s="55">
        <f t="shared" si="34"/>
        <v>0</v>
      </c>
      <c r="AV76" s="55">
        <f t="shared" si="34"/>
        <v>0</v>
      </c>
      <c r="AW76" s="98" t="s">
        <v>146</v>
      </c>
      <c r="AX76" s="99" t="s">
        <v>148</v>
      </c>
      <c r="AY76" s="99" t="s">
        <v>148</v>
      </c>
      <c r="AZ76" s="99" t="s">
        <v>148</v>
      </c>
      <c r="BA76" s="99" t="s">
        <v>148</v>
      </c>
      <c r="BB76" s="99" t="s">
        <v>148</v>
      </c>
      <c r="BC76" s="99" t="s">
        <v>148</v>
      </c>
      <c r="BD76" s="99" t="s">
        <v>148</v>
      </c>
      <c r="BE76" s="99" t="s">
        <v>148</v>
      </c>
      <c r="BF76" s="57">
        <f t="shared" si="16"/>
        <v>47</v>
      </c>
      <c r="BG76" s="57">
        <f t="shared" si="15"/>
        <v>63</v>
      </c>
    </row>
    <row r="77" spans="2:59" ht="33">
      <c r="B77" s="34" t="s">
        <v>216</v>
      </c>
      <c r="C77" s="130" t="s">
        <v>217</v>
      </c>
      <c r="D77" s="41" t="s">
        <v>19</v>
      </c>
      <c r="E77" s="32">
        <f t="shared" si="14"/>
        <v>22</v>
      </c>
      <c r="F77" s="32">
        <v>1</v>
      </c>
      <c r="G77" s="32"/>
      <c r="H77" s="32"/>
      <c r="I77" s="32">
        <v>1</v>
      </c>
      <c r="J77" s="32">
        <v>1</v>
      </c>
      <c r="K77" s="32">
        <v>2</v>
      </c>
      <c r="L77" s="32">
        <v>2</v>
      </c>
      <c r="M77" s="32">
        <v>2</v>
      </c>
      <c r="N77" s="32">
        <v>2</v>
      </c>
      <c r="O77" s="32">
        <v>2</v>
      </c>
      <c r="P77" s="32">
        <v>2</v>
      </c>
      <c r="Q77" s="32">
        <v>2</v>
      </c>
      <c r="R77" s="32">
        <v>1</v>
      </c>
      <c r="S77" s="32">
        <v>1</v>
      </c>
      <c r="T77" s="32">
        <v>1</v>
      </c>
      <c r="U77" s="32">
        <v>1</v>
      </c>
      <c r="V77" s="32">
        <v>1</v>
      </c>
      <c r="W77" s="99" t="s">
        <v>148</v>
      </c>
      <c r="X77" s="99" t="s">
        <v>148</v>
      </c>
      <c r="Y77" s="32"/>
      <c r="Z77" s="32"/>
      <c r="AA77" s="32"/>
      <c r="AB77" s="32"/>
      <c r="AC77" s="32"/>
      <c r="AD77" s="32">
        <v>1</v>
      </c>
      <c r="AE77" s="32">
        <v>1</v>
      </c>
      <c r="AF77" s="32">
        <v>1</v>
      </c>
      <c r="AG77" s="32">
        <v>1</v>
      </c>
      <c r="AH77" s="32">
        <v>1</v>
      </c>
      <c r="AI77" s="32">
        <v>1</v>
      </c>
      <c r="AJ77" s="32">
        <v>1</v>
      </c>
      <c r="AK77" s="32">
        <v>1</v>
      </c>
      <c r="AL77" s="32">
        <v>1</v>
      </c>
      <c r="AM77" s="32">
        <v>1</v>
      </c>
      <c r="AN77" s="32"/>
      <c r="AO77" s="32"/>
      <c r="AP77" s="32"/>
      <c r="AQ77" s="32"/>
      <c r="AR77" s="32"/>
      <c r="AS77" s="32"/>
      <c r="AT77" s="32"/>
      <c r="AU77" s="32"/>
      <c r="AV77" s="32"/>
      <c r="AW77" s="98" t="s">
        <v>146</v>
      </c>
      <c r="AX77" s="99" t="s">
        <v>148</v>
      </c>
      <c r="AY77" s="99" t="s">
        <v>148</v>
      </c>
      <c r="AZ77" s="99" t="s">
        <v>148</v>
      </c>
      <c r="BA77" s="99" t="s">
        <v>148</v>
      </c>
      <c r="BB77" s="99" t="s">
        <v>148</v>
      </c>
      <c r="BC77" s="99" t="s">
        <v>148</v>
      </c>
      <c r="BD77" s="99" t="s">
        <v>148</v>
      </c>
      <c r="BE77" s="99" t="s">
        <v>148</v>
      </c>
      <c r="BF77" s="32">
        <f t="shared" si="16"/>
        <v>10</v>
      </c>
      <c r="BG77" s="32">
        <f t="shared" si="15"/>
        <v>32</v>
      </c>
    </row>
    <row r="78" spans="2:59" ht="12.75" customHeight="1">
      <c r="B78" s="34"/>
      <c r="C78" s="130"/>
      <c r="D78" s="36" t="s">
        <v>39</v>
      </c>
      <c r="E78" s="62">
        <f t="shared" si="14"/>
        <v>16</v>
      </c>
      <c r="F78" s="37">
        <v>2</v>
      </c>
      <c r="G78" s="37"/>
      <c r="H78" s="37"/>
      <c r="I78" s="37"/>
      <c r="J78" s="37">
        <v>1</v>
      </c>
      <c r="K78" s="37"/>
      <c r="L78" s="37"/>
      <c r="M78" s="37"/>
      <c r="N78" s="37"/>
      <c r="O78" s="37"/>
      <c r="P78" s="37"/>
      <c r="Q78" s="37"/>
      <c r="R78" s="37"/>
      <c r="S78" s="37">
        <v>2</v>
      </c>
      <c r="T78" s="37">
        <v>4</v>
      </c>
      <c r="U78" s="37">
        <v>3</v>
      </c>
      <c r="V78" s="37">
        <v>4</v>
      </c>
      <c r="W78" s="99" t="s">
        <v>148</v>
      </c>
      <c r="X78" s="99" t="s">
        <v>148</v>
      </c>
      <c r="Y78" s="37"/>
      <c r="Z78" s="37"/>
      <c r="AA78" s="37"/>
      <c r="AB78" s="37"/>
      <c r="AC78" s="37"/>
      <c r="AD78" s="37"/>
      <c r="AE78" s="37"/>
      <c r="AF78" s="37">
        <v>1</v>
      </c>
      <c r="AG78" s="37">
        <v>1</v>
      </c>
      <c r="AH78" s="37">
        <v>1</v>
      </c>
      <c r="AI78" s="37">
        <v>1</v>
      </c>
      <c r="AJ78" s="37">
        <v>1</v>
      </c>
      <c r="AK78" s="37">
        <v>1</v>
      </c>
      <c r="AL78" s="37">
        <v>1</v>
      </c>
      <c r="AM78" s="37"/>
      <c r="AN78" s="38"/>
      <c r="AO78" s="38"/>
      <c r="AP78" s="38"/>
      <c r="AQ78" s="38"/>
      <c r="AR78" s="37"/>
      <c r="AS78" s="37"/>
      <c r="AT78" s="37"/>
      <c r="AU78" s="37"/>
      <c r="AV78" s="37"/>
      <c r="AW78" s="98" t="s">
        <v>146</v>
      </c>
      <c r="AX78" s="99" t="s">
        <v>148</v>
      </c>
      <c r="AY78" s="99" t="s">
        <v>148</v>
      </c>
      <c r="AZ78" s="99" t="s">
        <v>148</v>
      </c>
      <c r="BA78" s="99" t="s">
        <v>148</v>
      </c>
      <c r="BB78" s="99" t="s">
        <v>148</v>
      </c>
      <c r="BC78" s="99" t="s">
        <v>148</v>
      </c>
      <c r="BD78" s="99" t="s">
        <v>148</v>
      </c>
      <c r="BE78" s="99" t="s">
        <v>148</v>
      </c>
      <c r="BF78" s="62">
        <f t="shared" si="16"/>
        <v>7</v>
      </c>
      <c r="BG78" s="62">
        <f t="shared" si="15"/>
        <v>23</v>
      </c>
    </row>
    <row r="79" spans="2:59" ht="22.5" customHeight="1">
      <c r="B79" s="34" t="s">
        <v>216</v>
      </c>
      <c r="C79" s="130" t="s">
        <v>222</v>
      </c>
      <c r="D79" s="41" t="s">
        <v>19</v>
      </c>
      <c r="E79" s="32">
        <f>SUM(F79:V79)</f>
        <v>0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99" t="s">
        <v>148</v>
      </c>
      <c r="X79" s="99" t="s">
        <v>148</v>
      </c>
      <c r="Y79" s="32">
        <v>3</v>
      </c>
      <c r="Z79" s="32">
        <v>3</v>
      </c>
      <c r="AA79" s="32">
        <v>3</v>
      </c>
      <c r="AB79" s="32">
        <v>3</v>
      </c>
      <c r="AC79" s="32">
        <v>3</v>
      </c>
      <c r="AD79" s="32">
        <v>3</v>
      </c>
      <c r="AE79" s="32">
        <v>3</v>
      </c>
      <c r="AF79" s="32">
        <v>3</v>
      </c>
      <c r="AG79" s="32">
        <v>4</v>
      </c>
      <c r="AH79" s="32">
        <v>4</v>
      </c>
      <c r="AI79" s="32">
        <v>4</v>
      </c>
      <c r="AJ79" s="32">
        <v>4</v>
      </c>
      <c r="AK79" s="32">
        <v>4</v>
      </c>
      <c r="AL79" s="32">
        <v>4</v>
      </c>
      <c r="AM79" s="32">
        <v>4</v>
      </c>
      <c r="AN79" s="32">
        <v>4</v>
      </c>
      <c r="AO79" s="32">
        <v>4</v>
      </c>
      <c r="AP79" s="32">
        <v>4</v>
      </c>
      <c r="AQ79" s="32">
        <v>4</v>
      </c>
      <c r="AR79" s="32">
        <v>4</v>
      </c>
      <c r="AS79" s="32"/>
      <c r="AT79" s="32"/>
      <c r="AU79" s="32"/>
      <c r="AV79" s="32"/>
      <c r="AW79" s="98" t="s">
        <v>146</v>
      </c>
      <c r="AX79" s="99" t="s">
        <v>148</v>
      </c>
      <c r="AY79" s="99" t="s">
        <v>148</v>
      </c>
      <c r="AZ79" s="99" t="s">
        <v>148</v>
      </c>
      <c r="BA79" s="99" t="s">
        <v>148</v>
      </c>
      <c r="BB79" s="99" t="s">
        <v>148</v>
      </c>
      <c r="BC79" s="99" t="s">
        <v>148</v>
      </c>
      <c r="BD79" s="99" t="s">
        <v>148</v>
      </c>
      <c r="BE79" s="99" t="s">
        <v>148</v>
      </c>
      <c r="BF79" s="32">
        <f>SUM(Y79:AW79)</f>
        <v>72</v>
      </c>
      <c r="BG79" s="32">
        <f>E79+BF79</f>
        <v>72</v>
      </c>
    </row>
    <row r="80" spans="2:59" ht="12.75" customHeight="1">
      <c r="B80" s="34"/>
      <c r="C80" s="130"/>
      <c r="D80" s="36" t="s">
        <v>39</v>
      </c>
      <c r="E80" s="62">
        <f>SUM(F80:V80)</f>
        <v>0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99"/>
      <c r="X80" s="99"/>
      <c r="Y80" s="37">
        <v>2</v>
      </c>
      <c r="Z80" s="37">
        <v>2</v>
      </c>
      <c r="AA80" s="37">
        <v>2</v>
      </c>
      <c r="AB80" s="37">
        <v>2</v>
      </c>
      <c r="AC80" s="37">
        <v>2</v>
      </c>
      <c r="AD80" s="37">
        <v>2</v>
      </c>
      <c r="AE80" s="37">
        <v>2</v>
      </c>
      <c r="AF80" s="37">
        <v>2</v>
      </c>
      <c r="AG80" s="37">
        <v>2</v>
      </c>
      <c r="AH80" s="37">
        <v>2</v>
      </c>
      <c r="AI80" s="37">
        <v>2</v>
      </c>
      <c r="AJ80" s="37">
        <v>2</v>
      </c>
      <c r="AK80" s="37">
        <v>2</v>
      </c>
      <c r="AL80" s="37">
        <v>2</v>
      </c>
      <c r="AM80" s="37">
        <v>2</v>
      </c>
      <c r="AN80" s="37">
        <v>2</v>
      </c>
      <c r="AO80" s="37">
        <v>2</v>
      </c>
      <c r="AP80" s="37">
        <v>2</v>
      </c>
      <c r="AQ80" s="37">
        <v>2</v>
      </c>
      <c r="AR80" s="37">
        <v>2</v>
      </c>
      <c r="AS80" s="37"/>
      <c r="AT80" s="37"/>
      <c r="AU80" s="37"/>
      <c r="AV80" s="37"/>
      <c r="AW80" s="98" t="s">
        <v>146</v>
      </c>
      <c r="AX80" s="99" t="s">
        <v>148</v>
      </c>
      <c r="AY80" s="99" t="s">
        <v>148</v>
      </c>
      <c r="AZ80" s="99" t="s">
        <v>148</v>
      </c>
      <c r="BA80" s="99" t="s">
        <v>148</v>
      </c>
      <c r="BB80" s="99" t="s">
        <v>148</v>
      </c>
      <c r="BC80" s="99" t="s">
        <v>148</v>
      </c>
      <c r="BD80" s="99" t="s">
        <v>148</v>
      </c>
      <c r="BE80" s="99" t="s">
        <v>148</v>
      </c>
      <c r="BF80" s="62">
        <f>SUM(Y80:AW80)</f>
        <v>40</v>
      </c>
      <c r="BG80" s="62">
        <f>E80+BF80</f>
        <v>40</v>
      </c>
    </row>
    <row r="81" spans="2:59" ht="12.75" customHeight="1">
      <c r="B81" s="230" t="s">
        <v>88</v>
      </c>
      <c r="C81" s="232" t="s">
        <v>215</v>
      </c>
      <c r="D81" s="54" t="s">
        <v>19</v>
      </c>
      <c r="E81" s="55">
        <f>SUM(F81:V81)</f>
        <v>32</v>
      </c>
      <c r="F81" s="55">
        <f>F83+F89+F85+F87</f>
        <v>0</v>
      </c>
      <c r="G81" s="55">
        <f aca="true" t="shared" si="35" ref="G81:BG81">G83+G89+G85+G87</f>
        <v>0</v>
      </c>
      <c r="H81" s="55">
        <f t="shared" si="35"/>
        <v>0</v>
      </c>
      <c r="I81" s="55">
        <f t="shared" si="35"/>
        <v>0</v>
      </c>
      <c r="J81" s="55">
        <f t="shared" si="35"/>
        <v>0</v>
      </c>
      <c r="K81" s="55">
        <f t="shared" si="35"/>
        <v>0</v>
      </c>
      <c r="L81" s="55">
        <f t="shared" si="35"/>
        <v>2</v>
      </c>
      <c r="M81" s="55">
        <f t="shared" si="35"/>
        <v>2</v>
      </c>
      <c r="N81" s="55">
        <f t="shared" si="35"/>
        <v>2</v>
      </c>
      <c r="O81" s="55">
        <f t="shared" si="35"/>
        <v>2</v>
      </c>
      <c r="P81" s="55">
        <f t="shared" si="35"/>
        <v>2</v>
      </c>
      <c r="Q81" s="55">
        <f t="shared" si="35"/>
        <v>2</v>
      </c>
      <c r="R81" s="55">
        <f t="shared" si="35"/>
        <v>3</v>
      </c>
      <c r="S81" s="55">
        <f t="shared" si="35"/>
        <v>3</v>
      </c>
      <c r="T81" s="55">
        <f t="shared" si="35"/>
        <v>4</v>
      </c>
      <c r="U81" s="55">
        <f t="shared" si="35"/>
        <v>5</v>
      </c>
      <c r="V81" s="55">
        <f t="shared" si="35"/>
        <v>5</v>
      </c>
      <c r="W81" s="99" t="s">
        <v>148</v>
      </c>
      <c r="X81" s="99" t="s">
        <v>148</v>
      </c>
      <c r="Y81" s="55">
        <f t="shared" si="35"/>
        <v>9</v>
      </c>
      <c r="Z81" s="55">
        <f t="shared" si="35"/>
        <v>9</v>
      </c>
      <c r="AA81" s="55">
        <f t="shared" si="35"/>
        <v>9</v>
      </c>
      <c r="AB81" s="55">
        <f t="shared" si="35"/>
        <v>9</v>
      </c>
      <c r="AC81" s="55">
        <f t="shared" si="35"/>
        <v>9</v>
      </c>
      <c r="AD81" s="55">
        <f t="shared" si="35"/>
        <v>8</v>
      </c>
      <c r="AE81" s="55">
        <f t="shared" si="35"/>
        <v>8</v>
      </c>
      <c r="AF81" s="55">
        <f t="shared" si="35"/>
        <v>8</v>
      </c>
      <c r="AG81" s="55">
        <f t="shared" si="35"/>
        <v>8</v>
      </c>
      <c r="AH81" s="55">
        <f t="shared" si="35"/>
        <v>8</v>
      </c>
      <c r="AI81" s="55">
        <f t="shared" si="35"/>
        <v>8</v>
      </c>
      <c r="AJ81" s="55">
        <f t="shared" si="35"/>
        <v>9</v>
      </c>
      <c r="AK81" s="55">
        <f t="shared" si="35"/>
        <v>9</v>
      </c>
      <c r="AL81" s="55">
        <f t="shared" si="35"/>
        <v>9</v>
      </c>
      <c r="AM81" s="55">
        <f t="shared" si="35"/>
        <v>9</v>
      </c>
      <c r="AN81" s="55">
        <f t="shared" si="35"/>
        <v>9</v>
      </c>
      <c r="AO81" s="55">
        <f t="shared" si="35"/>
        <v>9</v>
      </c>
      <c r="AP81" s="55">
        <f t="shared" si="35"/>
        <v>9</v>
      </c>
      <c r="AQ81" s="55">
        <f t="shared" si="35"/>
        <v>9</v>
      </c>
      <c r="AR81" s="55">
        <f t="shared" si="35"/>
        <v>9</v>
      </c>
      <c r="AS81" s="55">
        <f t="shared" si="35"/>
        <v>36</v>
      </c>
      <c r="AT81" s="55">
        <f t="shared" si="35"/>
        <v>36</v>
      </c>
      <c r="AU81" s="55">
        <f t="shared" si="35"/>
        <v>36</v>
      </c>
      <c r="AV81" s="55">
        <f t="shared" si="35"/>
        <v>36</v>
      </c>
      <c r="AW81" s="98" t="s">
        <v>146</v>
      </c>
      <c r="AX81" s="99" t="s">
        <v>148</v>
      </c>
      <c r="AY81" s="99" t="s">
        <v>148</v>
      </c>
      <c r="AZ81" s="99" t="s">
        <v>148</v>
      </c>
      <c r="BA81" s="99" t="s">
        <v>148</v>
      </c>
      <c r="BB81" s="99" t="s">
        <v>148</v>
      </c>
      <c r="BC81" s="99" t="s">
        <v>148</v>
      </c>
      <c r="BD81" s="99" t="s">
        <v>148</v>
      </c>
      <c r="BE81" s="99" t="s">
        <v>148</v>
      </c>
      <c r="BF81" s="55">
        <f t="shared" si="35"/>
        <v>318</v>
      </c>
      <c r="BG81" s="55">
        <f t="shared" si="35"/>
        <v>350</v>
      </c>
    </row>
    <row r="82" spans="2:59" ht="14.25" customHeight="1">
      <c r="B82" s="231"/>
      <c r="C82" s="233"/>
      <c r="D82" s="54" t="s">
        <v>39</v>
      </c>
      <c r="E82" s="53">
        <f>SUM(F82:V82)</f>
        <v>12</v>
      </c>
      <c r="F82" s="55">
        <f>F84+F90</f>
        <v>0</v>
      </c>
      <c r="G82" s="55">
        <f aca="true" t="shared" si="36" ref="G82:BG82">G84+G90</f>
        <v>0</v>
      </c>
      <c r="H82" s="55">
        <f t="shared" si="36"/>
        <v>0</v>
      </c>
      <c r="I82" s="55">
        <f t="shared" si="36"/>
        <v>0</v>
      </c>
      <c r="J82" s="55">
        <f t="shared" si="36"/>
        <v>0</v>
      </c>
      <c r="K82" s="55">
        <f t="shared" si="36"/>
        <v>0</v>
      </c>
      <c r="L82" s="55">
        <f t="shared" si="36"/>
        <v>1</v>
      </c>
      <c r="M82" s="55">
        <f t="shared" si="36"/>
        <v>1</v>
      </c>
      <c r="N82" s="55">
        <f t="shared" si="36"/>
        <v>1</v>
      </c>
      <c r="O82" s="55">
        <f t="shared" si="36"/>
        <v>1</v>
      </c>
      <c r="P82" s="55">
        <f t="shared" si="36"/>
        <v>1</v>
      </c>
      <c r="Q82" s="55">
        <f t="shared" si="36"/>
        <v>2</v>
      </c>
      <c r="R82" s="55">
        <f t="shared" si="36"/>
        <v>1</v>
      </c>
      <c r="S82" s="55">
        <f t="shared" si="36"/>
        <v>1</v>
      </c>
      <c r="T82" s="55">
        <f t="shared" si="36"/>
        <v>1</v>
      </c>
      <c r="U82" s="55">
        <f t="shared" si="36"/>
        <v>1</v>
      </c>
      <c r="V82" s="55">
        <f t="shared" si="36"/>
        <v>1</v>
      </c>
      <c r="W82" s="99" t="s">
        <v>148</v>
      </c>
      <c r="X82" s="99" t="s">
        <v>148</v>
      </c>
      <c r="Y82" s="55">
        <f t="shared" si="36"/>
        <v>3</v>
      </c>
      <c r="Z82" s="55">
        <f t="shared" si="36"/>
        <v>3</v>
      </c>
      <c r="AA82" s="55">
        <f t="shared" si="36"/>
        <v>3</v>
      </c>
      <c r="AB82" s="55">
        <f t="shared" si="36"/>
        <v>3</v>
      </c>
      <c r="AC82" s="55">
        <f t="shared" si="36"/>
        <v>3</v>
      </c>
      <c r="AD82" s="55">
        <f t="shared" si="36"/>
        <v>3</v>
      </c>
      <c r="AE82" s="55">
        <f t="shared" si="36"/>
        <v>2</v>
      </c>
      <c r="AF82" s="55">
        <f t="shared" si="36"/>
        <v>2</v>
      </c>
      <c r="AG82" s="55">
        <f t="shared" si="36"/>
        <v>2</v>
      </c>
      <c r="AH82" s="55">
        <f t="shared" si="36"/>
        <v>2</v>
      </c>
      <c r="AI82" s="55">
        <f t="shared" si="36"/>
        <v>2</v>
      </c>
      <c r="AJ82" s="55">
        <f t="shared" si="36"/>
        <v>2</v>
      </c>
      <c r="AK82" s="55">
        <f t="shared" si="36"/>
        <v>2</v>
      </c>
      <c r="AL82" s="55">
        <f t="shared" si="36"/>
        <v>2</v>
      </c>
      <c r="AM82" s="55">
        <f t="shared" si="36"/>
        <v>2</v>
      </c>
      <c r="AN82" s="55">
        <f t="shared" si="36"/>
        <v>2</v>
      </c>
      <c r="AO82" s="55">
        <f t="shared" si="36"/>
        <v>2</v>
      </c>
      <c r="AP82" s="55">
        <f t="shared" si="36"/>
        <v>2</v>
      </c>
      <c r="AQ82" s="55">
        <f t="shared" si="36"/>
        <v>2</v>
      </c>
      <c r="AR82" s="55">
        <f t="shared" si="36"/>
        <v>2</v>
      </c>
      <c r="AS82" s="55">
        <f t="shared" si="36"/>
        <v>0</v>
      </c>
      <c r="AT82" s="55">
        <f t="shared" si="36"/>
        <v>0</v>
      </c>
      <c r="AU82" s="55">
        <f t="shared" si="36"/>
        <v>0</v>
      </c>
      <c r="AV82" s="55">
        <f t="shared" si="36"/>
        <v>0</v>
      </c>
      <c r="AW82" s="98" t="s">
        <v>146</v>
      </c>
      <c r="AX82" s="99" t="s">
        <v>148</v>
      </c>
      <c r="AY82" s="99" t="s">
        <v>148</v>
      </c>
      <c r="AZ82" s="99" t="s">
        <v>148</v>
      </c>
      <c r="BA82" s="99" t="s">
        <v>148</v>
      </c>
      <c r="BB82" s="99" t="s">
        <v>148</v>
      </c>
      <c r="BC82" s="99" t="s">
        <v>148</v>
      </c>
      <c r="BD82" s="99" t="s">
        <v>148</v>
      </c>
      <c r="BE82" s="99" t="s">
        <v>148</v>
      </c>
      <c r="BF82" s="55">
        <f t="shared" si="36"/>
        <v>46</v>
      </c>
      <c r="BG82" s="55">
        <f t="shared" si="36"/>
        <v>58</v>
      </c>
    </row>
    <row r="83" spans="2:59" ht="36.75" customHeight="1">
      <c r="B83" s="34" t="s">
        <v>218</v>
      </c>
      <c r="C83" s="130" t="s">
        <v>220</v>
      </c>
      <c r="D83" s="41" t="s">
        <v>19</v>
      </c>
      <c r="E83" s="32">
        <f t="shared" si="14"/>
        <v>16</v>
      </c>
      <c r="F83" s="40"/>
      <c r="G83" s="40"/>
      <c r="H83" s="40"/>
      <c r="I83" s="40"/>
      <c r="J83" s="40"/>
      <c r="K83" s="40"/>
      <c r="L83" s="40">
        <v>2</v>
      </c>
      <c r="M83" s="40">
        <v>2</v>
      </c>
      <c r="N83" s="40">
        <v>2</v>
      </c>
      <c r="O83" s="40">
        <v>2</v>
      </c>
      <c r="P83" s="40">
        <v>2</v>
      </c>
      <c r="Q83" s="40">
        <v>1</v>
      </c>
      <c r="R83" s="40">
        <v>1</v>
      </c>
      <c r="S83" s="40">
        <v>1</v>
      </c>
      <c r="T83" s="40">
        <v>1</v>
      </c>
      <c r="U83" s="40">
        <v>1</v>
      </c>
      <c r="V83" s="40">
        <v>1</v>
      </c>
      <c r="W83" s="99" t="s">
        <v>148</v>
      </c>
      <c r="X83" s="99" t="s">
        <v>148</v>
      </c>
      <c r="Y83" s="40">
        <v>3</v>
      </c>
      <c r="Z83" s="40">
        <v>3</v>
      </c>
      <c r="AA83" s="40">
        <v>3</v>
      </c>
      <c r="AB83" s="40">
        <v>3</v>
      </c>
      <c r="AC83" s="40">
        <v>3</v>
      </c>
      <c r="AD83" s="40">
        <v>2</v>
      </c>
      <c r="AE83" s="40">
        <v>2</v>
      </c>
      <c r="AF83" s="40">
        <v>2</v>
      </c>
      <c r="AG83" s="40">
        <v>2</v>
      </c>
      <c r="AH83" s="40">
        <v>2</v>
      </c>
      <c r="AI83" s="40">
        <v>2</v>
      </c>
      <c r="AJ83" s="40">
        <v>3</v>
      </c>
      <c r="AK83" s="40">
        <v>3</v>
      </c>
      <c r="AL83" s="40">
        <v>3</v>
      </c>
      <c r="AM83" s="40">
        <v>3</v>
      </c>
      <c r="AN83" s="40">
        <v>3</v>
      </c>
      <c r="AO83" s="40">
        <v>3</v>
      </c>
      <c r="AP83" s="40">
        <v>3</v>
      </c>
      <c r="AQ83" s="40">
        <v>3</v>
      </c>
      <c r="AR83" s="40">
        <v>3</v>
      </c>
      <c r="AS83" s="40"/>
      <c r="AT83" s="32"/>
      <c r="AU83" s="32"/>
      <c r="AV83" s="32"/>
      <c r="AW83" s="98" t="s">
        <v>146</v>
      </c>
      <c r="AX83" s="99" t="s">
        <v>148</v>
      </c>
      <c r="AY83" s="99" t="s">
        <v>148</v>
      </c>
      <c r="AZ83" s="99" t="s">
        <v>148</v>
      </c>
      <c r="BA83" s="99" t="s">
        <v>148</v>
      </c>
      <c r="BB83" s="99" t="s">
        <v>148</v>
      </c>
      <c r="BC83" s="99" t="s">
        <v>148</v>
      </c>
      <c r="BD83" s="99" t="s">
        <v>148</v>
      </c>
      <c r="BE83" s="99" t="s">
        <v>148</v>
      </c>
      <c r="BF83" s="32">
        <f t="shared" si="16"/>
        <v>54</v>
      </c>
      <c r="BG83" s="32">
        <f t="shared" si="15"/>
        <v>70</v>
      </c>
    </row>
    <row r="84" spans="2:59" ht="14.25" customHeight="1">
      <c r="B84" s="44"/>
      <c r="C84" s="135"/>
      <c r="D84" s="36" t="s">
        <v>39</v>
      </c>
      <c r="E84" s="62">
        <f t="shared" si="14"/>
        <v>12</v>
      </c>
      <c r="F84" s="37"/>
      <c r="G84" s="37"/>
      <c r="H84" s="37"/>
      <c r="I84" s="37"/>
      <c r="J84" s="37"/>
      <c r="K84" s="37"/>
      <c r="L84" s="37">
        <v>1</v>
      </c>
      <c r="M84" s="37">
        <v>1</v>
      </c>
      <c r="N84" s="37">
        <v>1</v>
      </c>
      <c r="O84" s="37">
        <v>1</v>
      </c>
      <c r="P84" s="37">
        <v>1</v>
      </c>
      <c r="Q84" s="37">
        <v>2</v>
      </c>
      <c r="R84" s="37">
        <v>1</v>
      </c>
      <c r="S84" s="37">
        <v>1</v>
      </c>
      <c r="T84" s="37">
        <v>1</v>
      </c>
      <c r="U84" s="37">
        <v>1</v>
      </c>
      <c r="V84" s="37">
        <v>1</v>
      </c>
      <c r="W84" s="99" t="s">
        <v>148</v>
      </c>
      <c r="X84" s="99" t="s">
        <v>148</v>
      </c>
      <c r="Y84" s="37">
        <v>3</v>
      </c>
      <c r="Z84" s="37">
        <v>3</v>
      </c>
      <c r="AA84" s="37">
        <v>3</v>
      </c>
      <c r="AB84" s="37">
        <v>3</v>
      </c>
      <c r="AC84" s="37">
        <v>3</v>
      </c>
      <c r="AD84" s="37">
        <v>3</v>
      </c>
      <c r="AE84" s="37">
        <v>2</v>
      </c>
      <c r="AF84" s="37">
        <v>2</v>
      </c>
      <c r="AG84" s="37">
        <v>2</v>
      </c>
      <c r="AH84" s="37">
        <v>2</v>
      </c>
      <c r="AI84" s="37">
        <v>2</v>
      </c>
      <c r="AJ84" s="37">
        <v>2</v>
      </c>
      <c r="AK84" s="37">
        <v>2</v>
      </c>
      <c r="AL84" s="37">
        <v>2</v>
      </c>
      <c r="AM84" s="37">
        <v>2</v>
      </c>
      <c r="AN84" s="37">
        <v>2</v>
      </c>
      <c r="AO84" s="37">
        <v>2</v>
      </c>
      <c r="AP84" s="37">
        <v>2</v>
      </c>
      <c r="AQ84" s="37">
        <v>2</v>
      </c>
      <c r="AR84" s="37">
        <v>2</v>
      </c>
      <c r="AS84" s="38"/>
      <c r="AT84" s="37"/>
      <c r="AU84" s="37"/>
      <c r="AV84" s="37"/>
      <c r="AW84" s="98" t="s">
        <v>146</v>
      </c>
      <c r="AX84" s="99" t="s">
        <v>148</v>
      </c>
      <c r="AY84" s="99" t="s">
        <v>148</v>
      </c>
      <c r="AZ84" s="99" t="s">
        <v>148</v>
      </c>
      <c r="BA84" s="99" t="s">
        <v>148</v>
      </c>
      <c r="BB84" s="99" t="s">
        <v>148</v>
      </c>
      <c r="BC84" s="99" t="s">
        <v>148</v>
      </c>
      <c r="BD84" s="99" t="s">
        <v>148</v>
      </c>
      <c r="BE84" s="99" t="s">
        <v>148</v>
      </c>
      <c r="BF84" s="62">
        <f t="shared" si="16"/>
        <v>46</v>
      </c>
      <c r="BG84" s="62">
        <f t="shared" si="15"/>
        <v>58</v>
      </c>
    </row>
    <row r="85" spans="2:59" ht="39.75" customHeight="1">
      <c r="B85" s="34" t="s">
        <v>219</v>
      </c>
      <c r="C85" s="130" t="s">
        <v>221</v>
      </c>
      <c r="D85" s="41" t="s">
        <v>19</v>
      </c>
      <c r="E85" s="32">
        <f>SUM(F85:V85)</f>
        <v>16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>
        <v>1</v>
      </c>
      <c r="R85" s="40">
        <v>2</v>
      </c>
      <c r="S85" s="40">
        <v>2</v>
      </c>
      <c r="T85" s="40">
        <v>3</v>
      </c>
      <c r="U85" s="33">
        <v>4</v>
      </c>
      <c r="V85" s="33">
        <v>4</v>
      </c>
      <c r="W85" s="99" t="s">
        <v>148</v>
      </c>
      <c r="X85" s="99" t="s">
        <v>148</v>
      </c>
      <c r="Y85" s="40">
        <v>6</v>
      </c>
      <c r="Z85" s="40">
        <v>6</v>
      </c>
      <c r="AA85" s="40">
        <v>6</v>
      </c>
      <c r="AB85" s="40">
        <v>6</v>
      </c>
      <c r="AC85" s="40">
        <v>6</v>
      </c>
      <c r="AD85" s="40">
        <v>6</v>
      </c>
      <c r="AE85" s="40">
        <v>6</v>
      </c>
      <c r="AF85" s="40">
        <v>6</v>
      </c>
      <c r="AG85" s="40">
        <v>6</v>
      </c>
      <c r="AH85" s="40">
        <v>6</v>
      </c>
      <c r="AI85" s="40">
        <v>6</v>
      </c>
      <c r="AJ85" s="40">
        <v>6</v>
      </c>
      <c r="AK85" s="40">
        <v>6</v>
      </c>
      <c r="AL85" s="40">
        <v>6</v>
      </c>
      <c r="AM85" s="40">
        <v>6</v>
      </c>
      <c r="AN85" s="40">
        <v>6</v>
      </c>
      <c r="AO85" s="40">
        <v>6</v>
      </c>
      <c r="AP85" s="40">
        <v>6</v>
      </c>
      <c r="AQ85" s="40">
        <v>6</v>
      </c>
      <c r="AR85" s="40">
        <v>6</v>
      </c>
      <c r="AS85" s="40"/>
      <c r="AT85" s="32"/>
      <c r="AU85" s="32"/>
      <c r="AV85" s="32"/>
      <c r="AW85" s="98" t="s">
        <v>146</v>
      </c>
      <c r="AX85" s="99" t="s">
        <v>148</v>
      </c>
      <c r="AY85" s="99" t="s">
        <v>148</v>
      </c>
      <c r="AZ85" s="99" t="s">
        <v>148</v>
      </c>
      <c r="BA85" s="99" t="s">
        <v>148</v>
      </c>
      <c r="BB85" s="99" t="s">
        <v>148</v>
      </c>
      <c r="BC85" s="99" t="s">
        <v>148</v>
      </c>
      <c r="BD85" s="99" t="s">
        <v>148</v>
      </c>
      <c r="BE85" s="99" t="s">
        <v>148</v>
      </c>
      <c r="BF85" s="32">
        <f>SUM(Y85:AW85)</f>
        <v>120</v>
      </c>
      <c r="BG85" s="32">
        <f>E85+BF85</f>
        <v>136</v>
      </c>
    </row>
    <row r="86" spans="2:59" ht="14.25" customHeight="1">
      <c r="B86" s="44"/>
      <c r="C86" s="135"/>
      <c r="D86" s="36" t="s">
        <v>39</v>
      </c>
      <c r="E86" s="62">
        <f>SUM(F86:V86)</f>
        <v>8</v>
      </c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>
        <v>1</v>
      </c>
      <c r="R86" s="37">
        <v>1</v>
      </c>
      <c r="S86" s="37">
        <v>1</v>
      </c>
      <c r="T86" s="37">
        <v>1</v>
      </c>
      <c r="U86" s="37">
        <v>2</v>
      </c>
      <c r="V86" s="37">
        <v>2</v>
      </c>
      <c r="W86" s="99" t="s">
        <v>148</v>
      </c>
      <c r="X86" s="99" t="s">
        <v>148</v>
      </c>
      <c r="Y86" s="37">
        <v>4</v>
      </c>
      <c r="Z86" s="37">
        <v>3</v>
      </c>
      <c r="AA86" s="37">
        <v>3</v>
      </c>
      <c r="AB86" s="37">
        <v>3</v>
      </c>
      <c r="AC86" s="37">
        <v>3</v>
      </c>
      <c r="AD86" s="37">
        <v>3</v>
      </c>
      <c r="AE86" s="37">
        <v>3</v>
      </c>
      <c r="AF86" s="37">
        <v>3</v>
      </c>
      <c r="AG86" s="37">
        <v>3</v>
      </c>
      <c r="AH86" s="37">
        <v>3</v>
      </c>
      <c r="AI86" s="37">
        <v>3</v>
      </c>
      <c r="AJ86" s="37">
        <v>3</v>
      </c>
      <c r="AK86" s="37">
        <v>3</v>
      </c>
      <c r="AL86" s="37">
        <v>3</v>
      </c>
      <c r="AM86" s="37">
        <v>3</v>
      </c>
      <c r="AN86" s="37">
        <v>3</v>
      </c>
      <c r="AO86" s="37">
        <v>3</v>
      </c>
      <c r="AP86" s="37">
        <v>3</v>
      </c>
      <c r="AQ86" s="37">
        <v>3</v>
      </c>
      <c r="AR86" s="37">
        <v>3</v>
      </c>
      <c r="AS86" s="38"/>
      <c r="AT86" s="37"/>
      <c r="AU86" s="37"/>
      <c r="AV86" s="37"/>
      <c r="AW86" s="98" t="s">
        <v>146</v>
      </c>
      <c r="AX86" s="99" t="s">
        <v>148</v>
      </c>
      <c r="AY86" s="99" t="s">
        <v>148</v>
      </c>
      <c r="AZ86" s="99" t="s">
        <v>148</v>
      </c>
      <c r="BA86" s="99" t="s">
        <v>148</v>
      </c>
      <c r="BB86" s="99" t="s">
        <v>148</v>
      </c>
      <c r="BC86" s="99" t="s">
        <v>148</v>
      </c>
      <c r="BD86" s="99" t="s">
        <v>148</v>
      </c>
      <c r="BE86" s="99" t="s">
        <v>148</v>
      </c>
      <c r="BF86" s="62">
        <f>SUM(Y86:AW86)</f>
        <v>61</v>
      </c>
      <c r="BG86" s="62">
        <f>E86+BF86</f>
        <v>69</v>
      </c>
    </row>
    <row r="87" spans="2:59" ht="14.25" customHeight="1">
      <c r="B87" s="34" t="s">
        <v>78</v>
      </c>
      <c r="C87" s="130" t="s">
        <v>46</v>
      </c>
      <c r="D87" s="41" t="s">
        <v>19</v>
      </c>
      <c r="E87" s="32">
        <f>SUM(F87:V87)</f>
        <v>0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33"/>
      <c r="V87" s="33"/>
      <c r="W87" s="99" t="s">
        <v>148</v>
      </c>
      <c r="X87" s="99" t="s">
        <v>148</v>
      </c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>
        <v>36</v>
      </c>
      <c r="AT87" s="32">
        <v>36</v>
      </c>
      <c r="AU87" s="32"/>
      <c r="AV87" s="32"/>
      <c r="AW87" s="98" t="s">
        <v>146</v>
      </c>
      <c r="AX87" s="99" t="s">
        <v>148</v>
      </c>
      <c r="AY87" s="99" t="s">
        <v>148</v>
      </c>
      <c r="AZ87" s="99" t="s">
        <v>148</v>
      </c>
      <c r="BA87" s="99" t="s">
        <v>148</v>
      </c>
      <c r="BB87" s="99" t="s">
        <v>148</v>
      </c>
      <c r="BC87" s="99" t="s">
        <v>148</v>
      </c>
      <c r="BD87" s="99" t="s">
        <v>148</v>
      </c>
      <c r="BE87" s="99" t="s">
        <v>148</v>
      </c>
      <c r="BF87" s="32">
        <f>SUM(Y87:AW87)</f>
        <v>72</v>
      </c>
      <c r="BG87" s="32">
        <f>E87+BF87</f>
        <v>72</v>
      </c>
    </row>
    <row r="88" spans="2:59" ht="14.25" customHeight="1">
      <c r="B88" s="43"/>
      <c r="C88" s="43"/>
      <c r="D88" s="36" t="s">
        <v>39</v>
      </c>
      <c r="E88" s="62">
        <f>SUM(F88:V88)</f>
        <v>0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99" t="s">
        <v>148</v>
      </c>
      <c r="X88" s="99" t="s">
        <v>148</v>
      </c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7"/>
      <c r="AU88" s="37"/>
      <c r="AV88" s="37"/>
      <c r="AW88" s="98" t="s">
        <v>146</v>
      </c>
      <c r="AX88" s="99" t="s">
        <v>148</v>
      </c>
      <c r="AY88" s="99" t="s">
        <v>148</v>
      </c>
      <c r="AZ88" s="99" t="s">
        <v>148</v>
      </c>
      <c r="BA88" s="99" t="s">
        <v>148</v>
      </c>
      <c r="BB88" s="99" t="s">
        <v>148</v>
      </c>
      <c r="BC88" s="99" t="s">
        <v>148</v>
      </c>
      <c r="BD88" s="99" t="s">
        <v>148</v>
      </c>
      <c r="BE88" s="99" t="s">
        <v>148</v>
      </c>
      <c r="BF88" s="62">
        <f>SUM(Y88:AW88)</f>
        <v>0</v>
      </c>
      <c r="BG88" s="62">
        <f>E88+BF88</f>
        <v>0</v>
      </c>
    </row>
    <row r="89" spans="2:59" ht="19.5" customHeight="1">
      <c r="B89" s="34" t="s">
        <v>79</v>
      </c>
      <c r="C89" s="130" t="s">
        <v>45</v>
      </c>
      <c r="D89" s="41" t="s">
        <v>19</v>
      </c>
      <c r="E89" s="32">
        <f t="shared" si="14"/>
        <v>0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33"/>
      <c r="V89" s="33"/>
      <c r="W89" s="99" t="s">
        <v>148</v>
      </c>
      <c r="X89" s="99" t="s">
        <v>148</v>
      </c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3"/>
      <c r="AK89" s="43"/>
      <c r="AL89" s="43"/>
      <c r="AM89" s="40"/>
      <c r="AN89" s="40"/>
      <c r="AO89" s="40"/>
      <c r="AP89" s="40"/>
      <c r="AQ89" s="40"/>
      <c r="AR89" s="40"/>
      <c r="AS89" s="40"/>
      <c r="AT89" s="32"/>
      <c r="AU89" s="32">
        <v>36</v>
      </c>
      <c r="AV89" s="32">
        <v>36</v>
      </c>
      <c r="AW89" s="98" t="s">
        <v>146</v>
      </c>
      <c r="AX89" s="99" t="s">
        <v>148</v>
      </c>
      <c r="AY89" s="99" t="s">
        <v>148</v>
      </c>
      <c r="AZ89" s="99" t="s">
        <v>148</v>
      </c>
      <c r="BA89" s="99" t="s">
        <v>148</v>
      </c>
      <c r="BB89" s="99" t="s">
        <v>148</v>
      </c>
      <c r="BC89" s="99" t="s">
        <v>148</v>
      </c>
      <c r="BD89" s="99" t="s">
        <v>148</v>
      </c>
      <c r="BE89" s="99" t="s">
        <v>148</v>
      </c>
      <c r="BF89" s="32">
        <f t="shared" si="16"/>
        <v>72</v>
      </c>
      <c r="BG89" s="32">
        <f t="shared" si="15"/>
        <v>72</v>
      </c>
    </row>
    <row r="90" spans="2:59" ht="14.25" customHeight="1">
      <c r="B90" s="44"/>
      <c r="C90" s="136"/>
      <c r="D90" s="36" t="s">
        <v>39</v>
      </c>
      <c r="E90" s="62">
        <f t="shared" si="14"/>
        <v>0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8"/>
      <c r="T90" s="37"/>
      <c r="U90" s="37"/>
      <c r="V90" s="37"/>
      <c r="W90" s="99" t="s">
        <v>148</v>
      </c>
      <c r="X90" s="99" t="s">
        <v>148</v>
      </c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8"/>
      <c r="AJ90" s="38"/>
      <c r="AK90" s="38"/>
      <c r="AL90" s="38"/>
      <c r="AM90" s="38"/>
      <c r="AN90" s="38"/>
      <c r="AO90" s="38"/>
      <c r="AP90" s="38"/>
      <c r="AQ90" s="38"/>
      <c r="AR90" s="37"/>
      <c r="AS90" s="37"/>
      <c r="AT90" s="37"/>
      <c r="AU90" s="37"/>
      <c r="AV90" s="37"/>
      <c r="AW90" s="98" t="s">
        <v>146</v>
      </c>
      <c r="AX90" s="99" t="s">
        <v>148</v>
      </c>
      <c r="AY90" s="99" t="s">
        <v>148</v>
      </c>
      <c r="AZ90" s="99" t="s">
        <v>148</v>
      </c>
      <c r="BA90" s="99" t="s">
        <v>148</v>
      </c>
      <c r="BB90" s="99" t="s">
        <v>148</v>
      </c>
      <c r="BC90" s="99" t="s">
        <v>148</v>
      </c>
      <c r="BD90" s="99" t="s">
        <v>148</v>
      </c>
      <c r="BE90" s="99" t="s">
        <v>148</v>
      </c>
      <c r="BF90" s="62">
        <f t="shared" si="16"/>
        <v>0</v>
      </c>
      <c r="BG90" s="62">
        <f t="shared" si="15"/>
        <v>0</v>
      </c>
    </row>
    <row r="91" spans="2:59" ht="29.25" customHeight="1">
      <c r="B91" s="223" t="s">
        <v>40</v>
      </c>
      <c r="C91" s="224"/>
      <c r="D91" s="225"/>
      <c r="E91" s="55">
        <f>SUM(F91:V91)</f>
        <v>612</v>
      </c>
      <c r="F91" s="55">
        <f aca="true" t="shared" si="37" ref="F91:V91">F23+F25+F27+F29+F33+F35+F41+F43+F45+F47+F49+F51+F53+F77+F61+F69+F71+F73+F83+F89+F55+F17+F21+F87+F85+F65+F63</f>
        <v>36</v>
      </c>
      <c r="G91" s="55">
        <f t="shared" si="37"/>
        <v>36</v>
      </c>
      <c r="H91" s="55">
        <f t="shared" si="37"/>
        <v>36</v>
      </c>
      <c r="I91" s="55">
        <f t="shared" si="37"/>
        <v>36</v>
      </c>
      <c r="J91" s="55">
        <f t="shared" si="37"/>
        <v>36</v>
      </c>
      <c r="K91" s="55">
        <f t="shared" si="37"/>
        <v>36</v>
      </c>
      <c r="L91" s="55">
        <f t="shared" si="37"/>
        <v>36</v>
      </c>
      <c r="M91" s="55">
        <f t="shared" si="37"/>
        <v>36</v>
      </c>
      <c r="N91" s="55">
        <f t="shared" si="37"/>
        <v>36</v>
      </c>
      <c r="O91" s="55">
        <f t="shared" si="37"/>
        <v>36</v>
      </c>
      <c r="P91" s="55">
        <f t="shared" si="37"/>
        <v>36</v>
      </c>
      <c r="Q91" s="55">
        <f t="shared" si="37"/>
        <v>36</v>
      </c>
      <c r="R91" s="55">
        <f t="shared" si="37"/>
        <v>36</v>
      </c>
      <c r="S91" s="55">
        <f t="shared" si="37"/>
        <v>36</v>
      </c>
      <c r="T91" s="55">
        <f t="shared" si="37"/>
        <v>36</v>
      </c>
      <c r="U91" s="55">
        <f t="shared" si="37"/>
        <v>36</v>
      </c>
      <c r="V91" s="55">
        <f t="shared" si="37"/>
        <v>36</v>
      </c>
      <c r="W91" s="55"/>
      <c r="X91" s="55"/>
      <c r="Y91" s="55">
        <f>Y23+Y25+Y27+Y29+Y33+Y35+Y41+Y43+Y45+Y47+Y49+Y51+Y53+Y77+Y61+Y69+Y71+Y73+Y83+Y89+Y55+Y17+Y21+Y87+Y85+Y65+Y63+Y79</f>
        <v>36</v>
      </c>
      <c r="Z91" s="55">
        <f aca="true" t="shared" si="38" ref="Z91:AV91">Z23+Z25+Z27+Z29+Z33+Z35+Z41+Z43+Z45+Z47+Z49+Z51+Z53+Z77+Z61+Z69+Z71+Z73+Z83+Z89+Z55+Z17+Z21+Z87+Z85+Z65+Z63+Z79</f>
        <v>36</v>
      </c>
      <c r="AA91" s="55">
        <f t="shared" si="38"/>
        <v>36</v>
      </c>
      <c r="AB91" s="55">
        <f t="shared" si="38"/>
        <v>36</v>
      </c>
      <c r="AC91" s="55">
        <f t="shared" si="38"/>
        <v>36</v>
      </c>
      <c r="AD91" s="55">
        <f t="shared" si="38"/>
        <v>36</v>
      </c>
      <c r="AE91" s="55">
        <f t="shared" si="38"/>
        <v>36</v>
      </c>
      <c r="AF91" s="55">
        <f t="shared" si="38"/>
        <v>36</v>
      </c>
      <c r="AG91" s="55">
        <f t="shared" si="38"/>
        <v>36</v>
      </c>
      <c r="AH91" s="55">
        <f t="shared" si="38"/>
        <v>36</v>
      </c>
      <c r="AI91" s="55">
        <f t="shared" si="38"/>
        <v>36</v>
      </c>
      <c r="AJ91" s="55">
        <f t="shared" si="38"/>
        <v>36</v>
      </c>
      <c r="AK91" s="55">
        <f t="shared" si="38"/>
        <v>36</v>
      </c>
      <c r="AL91" s="55">
        <f t="shared" si="38"/>
        <v>36</v>
      </c>
      <c r="AM91" s="55">
        <f t="shared" si="38"/>
        <v>36</v>
      </c>
      <c r="AN91" s="55">
        <f t="shared" si="38"/>
        <v>36</v>
      </c>
      <c r="AO91" s="55">
        <f t="shared" si="38"/>
        <v>36</v>
      </c>
      <c r="AP91" s="55">
        <f t="shared" si="38"/>
        <v>36</v>
      </c>
      <c r="AQ91" s="55">
        <f t="shared" si="38"/>
        <v>36</v>
      </c>
      <c r="AR91" s="55">
        <f t="shared" si="38"/>
        <v>36</v>
      </c>
      <c r="AS91" s="55">
        <f t="shared" si="38"/>
        <v>36</v>
      </c>
      <c r="AT91" s="55">
        <f t="shared" si="38"/>
        <v>36</v>
      </c>
      <c r="AU91" s="55">
        <f t="shared" si="38"/>
        <v>36</v>
      </c>
      <c r="AV91" s="55">
        <f t="shared" si="38"/>
        <v>36</v>
      </c>
      <c r="AW91" s="55"/>
      <c r="AX91" s="55"/>
      <c r="AY91" s="55"/>
      <c r="AZ91" s="55"/>
      <c r="BA91" s="55"/>
      <c r="BB91" s="55"/>
      <c r="BC91" s="55"/>
      <c r="BD91" s="55"/>
      <c r="BE91" s="55"/>
      <c r="BF91" s="55">
        <f>SUM(Y91:BE91)</f>
        <v>864</v>
      </c>
      <c r="BG91" s="57">
        <f>E91+BF91</f>
        <v>1476</v>
      </c>
    </row>
    <row r="92" spans="2:59" ht="26.25" customHeight="1">
      <c r="B92" s="187" t="s">
        <v>41</v>
      </c>
      <c r="C92" s="188"/>
      <c r="D92" s="189"/>
      <c r="E92" s="55">
        <f>SUM(F92:V92)</f>
        <v>306</v>
      </c>
      <c r="F92" s="55">
        <f aca="true" t="shared" si="39" ref="F92:V92">F24+F26+F28+F30+F34+F36+F42+F44+F46+F48+F50+F52+F54+F78+F62+F70+F72+F74+F84+F90+F56+F18+F22+F88+F86+F66+F64</f>
        <v>18</v>
      </c>
      <c r="G92" s="55">
        <f t="shared" si="39"/>
        <v>18</v>
      </c>
      <c r="H92" s="55">
        <f t="shared" si="39"/>
        <v>18</v>
      </c>
      <c r="I92" s="55">
        <f t="shared" si="39"/>
        <v>18</v>
      </c>
      <c r="J92" s="55">
        <f t="shared" si="39"/>
        <v>18</v>
      </c>
      <c r="K92" s="55">
        <f t="shared" si="39"/>
        <v>18</v>
      </c>
      <c r="L92" s="55">
        <f t="shared" si="39"/>
        <v>18</v>
      </c>
      <c r="M92" s="55">
        <f t="shared" si="39"/>
        <v>18</v>
      </c>
      <c r="N92" s="55">
        <f t="shared" si="39"/>
        <v>18</v>
      </c>
      <c r="O92" s="55">
        <f t="shared" si="39"/>
        <v>18</v>
      </c>
      <c r="P92" s="55">
        <f t="shared" si="39"/>
        <v>18</v>
      </c>
      <c r="Q92" s="55">
        <f t="shared" si="39"/>
        <v>18</v>
      </c>
      <c r="R92" s="55">
        <f t="shared" si="39"/>
        <v>18</v>
      </c>
      <c r="S92" s="55">
        <f t="shared" si="39"/>
        <v>18</v>
      </c>
      <c r="T92" s="55">
        <f t="shared" si="39"/>
        <v>18</v>
      </c>
      <c r="U92" s="55">
        <f t="shared" si="39"/>
        <v>18</v>
      </c>
      <c r="V92" s="55">
        <f t="shared" si="39"/>
        <v>18</v>
      </c>
      <c r="W92" s="55"/>
      <c r="X92" s="55"/>
      <c r="Y92" s="55">
        <f>Y24+Y26+Y28+Y30+Y34+Y36+Y42+Y44+Y46+Y48+Y50+Y52+Y54+Y78+Y62+Y70+Y72+Y74+Y84+Y90+Y56+Y18+Y22+Y88+Y86+Y66+Y64+Y80</f>
        <v>18</v>
      </c>
      <c r="Z92" s="55">
        <f aca="true" t="shared" si="40" ref="Z92:AV92">Z24+Z26+Z28+Z30+Z34+Z36+Z42+Z44+Z46+Z48+Z50+Z52+Z54+Z78+Z62+Z70+Z72+Z74+Z84+Z90+Z56+Z18+Z22+Z88+Z86+Z66+Z64+Z80</f>
        <v>18</v>
      </c>
      <c r="AA92" s="55">
        <f t="shared" si="40"/>
        <v>18</v>
      </c>
      <c r="AB92" s="55">
        <f t="shared" si="40"/>
        <v>18</v>
      </c>
      <c r="AC92" s="55">
        <f t="shared" si="40"/>
        <v>18</v>
      </c>
      <c r="AD92" s="55">
        <f t="shared" si="40"/>
        <v>18</v>
      </c>
      <c r="AE92" s="55">
        <f t="shared" si="40"/>
        <v>18</v>
      </c>
      <c r="AF92" s="55">
        <f t="shared" si="40"/>
        <v>18</v>
      </c>
      <c r="AG92" s="55">
        <f t="shared" si="40"/>
        <v>18</v>
      </c>
      <c r="AH92" s="55">
        <f t="shared" si="40"/>
        <v>18</v>
      </c>
      <c r="AI92" s="55">
        <f t="shared" si="40"/>
        <v>18</v>
      </c>
      <c r="AJ92" s="55">
        <f t="shared" si="40"/>
        <v>18</v>
      </c>
      <c r="AK92" s="55">
        <f t="shared" si="40"/>
        <v>18</v>
      </c>
      <c r="AL92" s="55">
        <f t="shared" si="40"/>
        <v>18</v>
      </c>
      <c r="AM92" s="55">
        <f t="shared" si="40"/>
        <v>18</v>
      </c>
      <c r="AN92" s="55">
        <f t="shared" si="40"/>
        <v>18</v>
      </c>
      <c r="AO92" s="55">
        <f t="shared" si="40"/>
        <v>18</v>
      </c>
      <c r="AP92" s="55">
        <f t="shared" si="40"/>
        <v>18</v>
      </c>
      <c r="AQ92" s="55">
        <f t="shared" si="40"/>
        <v>18</v>
      </c>
      <c r="AR92" s="55">
        <f t="shared" si="40"/>
        <v>18</v>
      </c>
      <c r="AS92" s="55">
        <f t="shared" si="40"/>
        <v>0</v>
      </c>
      <c r="AT92" s="55">
        <f t="shared" si="40"/>
        <v>0</v>
      </c>
      <c r="AU92" s="55">
        <f t="shared" si="40"/>
        <v>0</v>
      </c>
      <c r="AV92" s="55">
        <f t="shared" si="40"/>
        <v>0</v>
      </c>
      <c r="AW92" s="55"/>
      <c r="AX92" s="55"/>
      <c r="AY92" s="55"/>
      <c r="AZ92" s="55"/>
      <c r="BA92" s="55"/>
      <c r="BB92" s="55"/>
      <c r="BC92" s="55"/>
      <c r="BD92" s="55"/>
      <c r="BE92" s="55"/>
      <c r="BF92" s="55">
        <f>SUM(Y92:BE92)</f>
        <v>360</v>
      </c>
      <c r="BG92" s="57">
        <f t="shared" si="15"/>
        <v>666</v>
      </c>
    </row>
    <row r="93" spans="2:59" ht="16.5" customHeight="1">
      <c r="B93" s="190" t="s">
        <v>42</v>
      </c>
      <c r="C93" s="191"/>
      <c r="D93" s="192"/>
      <c r="E93" s="55">
        <f>SUM(F93:V93)</f>
        <v>918</v>
      </c>
      <c r="F93" s="47">
        <f aca="true" t="shared" si="41" ref="F93:U93">F91+F92</f>
        <v>54</v>
      </c>
      <c r="G93" s="47">
        <f t="shared" si="41"/>
        <v>54</v>
      </c>
      <c r="H93" s="47">
        <f t="shared" si="41"/>
        <v>54</v>
      </c>
      <c r="I93" s="47">
        <f t="shared" si="41"/>
        <v>54</v>
      </c>
      <c r="J93" s="47">
        <f t="shared" si="41"/>
        <v>54</v>
      </c>
      <c r="K93" s="47">
        <f t="shared" si="41"/>
        <v>54</v>
      </c>
      <c r="L93" s="47">
        <f t="shared" si="41"/>
        <v>54</v>
      </c>
      <c r="M93" s="47">
        <f t="shared" si="41"/>
        <v>54</v>
      </c>
      <c r="N93" s="47">
        <f t="shared" si="41"/>
        <v>54</v>
      </c>
      <c r="O93" s="47">
        <f t="shared" si="41"/>
        <v>54</v>
      </c>
      <c r="P93" s="47">
        <f t="shared" si="41"/>
        <v>54</v>
      </c>
      <c r="Q93" s="47">
        <f t="shared" si="41"/>
        <v>54</v>
      </c>
      <c r="R93" s="47">
        <f t="shared" si="41"/>
        <v>54</v>
      </c>
      <c r="S93" s="47">
        <f t="shared" si="41"/>
        <v>54</v>
      </c>
      <c r="T93" s="47">
        <f t="shared" si="41"/>
        <v>54</v>
      </c>
      <c r="U93" s="47">
        <f t="shared" si="41"/>
        <v>54</v>
      </c>
      <c r="V93" s="47">
        <f>V91+V92</f>
        <v>54</v>
      </c>
      <c r="W93" s="47"/>
      <c r="X93" s="47"/>
      <c r="Y93" s="47">
        <f aca="true" t="shared" si="42" ref="Y93:AV93">Y91+Y92</f>
        <v>54</v>
      </c>
      <c r="Z93" s="47">
        <f t="shared" si="42"/>
        <v>54</v>
      </c>
      <c r="AA93" s="47">
        <f t="shared" si="42"/>
        <v>54</v>
      </c>
      <c r="AB93" s="47">
        <f t="shared" si="42"/>
        <v>54</v>
      </c>
      <c r="AC93" s="47">
        <f t="shared" si="42"/>
        <v>54</v>
      </c>
      <c r="AD93" s="47">
        <f t="shared" si="42"/>
        <v>54</v>
      </c>
      <c r="AE93" s="47">
        <f t="shared" si="42"/>
        <v>54</v>
      </c>
      <c r="AF93" s="47">
        <f t="shared" si="42"/>
        <v>54</v>
      </c>
      <c r="AG93" s="47">
        <f t="shared" si="42"/>
        <v>54</v>
      </c>
      <c r="AH93" s="47">
        <f t="shared" si="42"/>
        <v>54</v>
      </c>
      <c r="AI93" s="47">
        <f t="shared" si="42"/>
        <v>54</v>
      </c>
      <c r="AJ93" s="47">
        <f t="shared" si="42"/>
        <v>54</v>
      </c>
      <c r="AK93" s="47">
        <f t="shared" si="42"/>
        <v>54</v>
      </c>
      <c r="AL93" s="47">
        <f t="shared" si="42"/>
        <v>54</v>
      </c>
      <c r="AM93" s="47">
        <f t="shared" si="42"/>
        <v>54</v>
      </c>
      <c r="AN93" s="47">
        <f t="shared" si="42"/>
        <v>54</v>
      </c>
      <c r="AO93" s="47">
        <f t="shared" si="42"/>
        <v>54</v>
      </c>
      <c r="AP93" s="47">
        <f t="shared" si="42"/>
        <v>54</v>
      </c>
      <c r="AQ93" s="47">
        <f t="shared" si="42"/>
        <v>54</v>
      </c>
      <c r="AR93" s="47">
        <f t="shared" si="42"/>
        <v>54</v>
      </c>
      <c r="AS93" s="47">
        <f t="shared" si="42"/>
        <v>36</v>
      </c>
      <c r="AT93" s="47">
        <f t="shared" si="42"/>
        <v>36</v>
      </c>
      <c r="AU93" s="47">
        <f t="shared" si="42"/>
        <v>36</v>
      </c>
      <c r="AV93" s="47">
        <f t="shared" si="42"/>
        <v>36</v>
      </c>
      <c r="AW93" s="47"/>
      <c r="AX93" s="47"/>
      <c r="AY93" s="47"/>
      <c r="AZ93" s="47"/>
      <c r="BA93" s="47"/>
      <c r="BB93" s="47"/>
      <c r="BC93" s="47"/>
      <c r="BD93" s="47"/>
      <c r="BE93" s="47"/>
      <c r="BF93" s="57">
        <f t="shared" si="16"/>
        <v>1224</v>
      </c>
      <c r="BG93" s="57">
        <f t="shared" si="15"/>
        <v>2142</v>
      </c>
    </row>
    <row r="95" spans="6:30" ht="8.25">
      <c r="F95" s="48"/>
      <c r="G95" s="48"/>
      <c r="H95" s="48"/>
      <c r="I95" s="48"/>
      <c r="J95" s="48"/>
      <c r="K95" s="48"/>
      <c r="L95" s="48"/>
      <c r="M95" s="48"/>
      <c r="N95" s="48"/>
      <c r="Y95" s="48"/>
      <c r="Z95" s="48"/>
      <c r="AA95" s="48"/>
      <c r="AB95" s="48"/>
      <c r="AC95" s="48"/>
      <c r="AD95" s="48"/>
    </row>
    <row r="97" ht="8.25">
      <c r="D97" s="3" t="s">
        <v>183</v>
      </c>
    </row>
  </sheetData>
  <sheetProtection/>
  <mergeCells count="34">
    <mergeCell ref="B15:B16"/>
    <mergeCell ref="C15:C16"/>
    <mergeCell ref="B31:B32"/>
    <mergeCell ref="C31:C32"/>
    <mergeCell ref="B81:B82"/>
    <mergeCell ref="C81:C82"/>
    <mergeCell ref="A11:A45"/>
    <mergeCell ref="B11:B12"/>
    <mergeCell ref="C11:C12"/>
    <mergeCell ref="B91:D91"/>
    <mergeCell ref="B39:B40"/>
    <mergeCell ref="C39:C40"/>
    <mergeCell ref="B13:B14"/>
    <mergeCell ref="C13:C14"/>
    <mergeCell ref="B75:B76"/>
    <mergeCell ref="C75:C76"/>
    <mergeCell ref="A5:A10"/>
    <mergeCell ref="B3:L3"/>
    <mergeCell ref="B5:B10"/>
    <mergeCell ref="C5:C10"/>
    <mergeCell ref="D5:D10"/>
    <mergeCell ref="E5:E10"/>
    <mergeCell ref="F7:BE7"/>
    <mergeCell ref="F9:BE9"/>
    <mergeCell ref="BF5:BF10"/>
    <mergeCell ref="BG5:BG10"/>
    <mergeCell ref="B92:D92"/>
    <mergeCell ref="B93:D93"/>
    <mergeCell ref="B57:B58"/>
    <mergeCell ref="C57:C58"/>
    <mergeCell ref="B19:B20"/>
    <mergeCell ref="C19:C20"/>
    <mergeCell ref="B37:B38"/>
    <mergeCell ref="C37:C38"/>
  </mergeCells>
  <printOptions/>
  <pageMargins left="0.1968503937007874" right="0.15748031496062992" top="0.3937007874015748" bottom="0.15748031496062992" header="0.2362204724409449" footer="0.15748031496062992"/>
  <pageSetup horizontalDpi="600" verticalDpi="600" orientation="landscape" paperSize="9" scale="93" r:id="rId1"/>
  <rowBreaks count="1" manualBreakCount="1">
    <brk id="78" max="5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G72"/>
  <sheetViews>
    <sheetView view="pageBreakPreview" zoomScale="120" zoomScaleNormal="120" zoomScaleSheetLayoutView="120" zoomScalePageLayoutView="0" workbookViewId="0" topLeftCell="A1">
      <pane xSplit="4" ySplit="14" topLeftCell="E66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E19" sqref="E19"/>
    </sheetView>
  </sheetViews>
  <sheetFormatPr defaultColWidth="9.140625" defaultRowHeight="15"/>
  <cols>
    <col min="1" max="1" width="2.57421875" style="3" customWidth="1"/>
    <col min="2" max="2" width="7.421875" style="3" customWidth="1"/>
    <col min="3" max="3" width="12.28125" style="42" customWidth="1"/>
    <col min="4" max="4" width="4.8515625" style="3" customWidth="1"/>
    <col min="5" max="5" width="3.00390625" style="3" customWidth="1"/>
    <col min="6" max="7" width="2.28125" style="3" customWidth="1"/>
    <col min="8" max="18" width="2.140625" style="3" customWidth="1"/>
    <col min="19" max="20" width="2.28125" style="3" customWidth="1"/>
    <col min="21" max="21" width="2.421875" style="3" customWidth="1"/>
    <col min="22" max="22" width="2.28125" style="3" customWidth="1"/>
    <col min="23" max="23" width="2.140625" style="3" customWidth="1"/>
    <col min="24" max="24" width="2.00390625" style="3" customWidth="1"/>
    <col min="25" max="25" width="2.28125" style="3" customWidth="1"/>
    <col min="26" max="26" width="2.28125" style="3" bestFit="1" customWidth="1"/>
    <col min="27" max="35" width="2.140625" style="3" bestFit="1" customWidth="1"/>
    <col min="36" max="36" width="2.28125" style="3" customWidth="1"/>
    <col min="37" max="38" width="2.28125" style="3" bestFit="1" customWidth="1"/>
    <col min="39" max="39" width="2.140625" style="3" bestFit="1" customWidth="1"/>
    <col min="40" max="41" width="2.28125" style="3" bestFit="1" customWidth="1"/>
    <col min="42" max="42" width="2.00390625" style="6" customWidth="1"/>
    <col min="43" max="43" width="2.140625" style="3" customWidth="1"/>
    <col min="44" max="44" width="2.28125" style="3" bestFit="1" customWidth="1"/>
    <col min="45" max="45" width="2.140625" style="3" customWidth="1"/>
    <col min="46" max="46" width="2.00390625" style="3" customWidth="1"/>
    <col min="47" max="47" width="2.140625" style="3" customWidth="1"/>
    <col min="48" max="48" width="2.421875" style="3" customWidth="1"/>
    <col min="49" max="49" width="2.28125" style="3" customWidth="1"/>
    <col min="50" max="57" width="2.140625" style="3" bestFit="1" customWidth="1"/>
    <col min="58" max="58" width="3.28125" style="3" customWidth="1"/>
    <col min="59" max="59" width="3.57421875" style="3" customWidth="1"/>
    <col min="60" max="16384" width="9.140625" style="3" customWidth="1"/>
  </cols>
  <sheetData>
    <row r="1" spans="2:12" ht="9.75">
      <c r="B1" s="4" t="s">
        <v>48</v>
      </c>
      <c r="C1" s="5"/>
      <c r="D1" s="4"/>
      <c r="E1" s="4"/>
      <c r="F1" s="4"/>
      <c r="G1" s="4"/>
      <c r="H1" s="4"/>
      <c r="I1" s="4"/>
      <c r="J1" s="4"/>
      <c r="K1" s="4"/>
      <c r="L1" s="4"/>
    </row>
    <row r="2" spans="2:12" ht="9.75">
      <c r="B2" s="4" t="s">
        <v>49</v>
      </c>
      <c r="C2" s="5"/>
      <c r="D2" s="4"/>
      <c r="E2" s="4"/>
      <c r="F2" s="4"/>
      <c r="G2" s="4"/>
      <c r="H2" s="4"/>
      <c r="I2" s="4"/>
      <c r="J2" s="4"/>
      <c r="K2" s="4"/>
      <c r="L2" s="4"/>
    </row>
    <row r="3" spans="2:12" ht="9.75">
      <c r="B3" s="193" t="s">
        <v>196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2:3" ht="9.75">
      <c r="B4" s="7"/>
      <c r="C4" s="8"/>
    </row>
    <row r="5" spans="1:59" ht="8.25">
      <c r="A5" s="194" t="s">
        <v>20</v>
      </c>
      <c r="B5" s="195" t="s">
        <v>0</v>
      </c>
      <c r="C5" s="197" t="s">
        <v>16</v>
      </c>
      <c r="D5" s="199" t="s">
        <v>17</v>
      </c>
      <c r="E5" s="199" t="s">
        <v>81</v>
      </c>
      <c r="F5" s="243" t="s">
        <v>21</v>
      </c>
      <c r="G5" s="243"/>
      <c r="H5" s="243"/>
      <c r="I5" s="243"/>
      <c r="J5" s="243" t="s">
        <v>22</v>
      </c>
      <c r="K5" s="243"/>
      <c r="L5" s="243"/>
      <c r="M5" s="243"/>
      <c r="N5" s="243"/>
      <c r="O5" s="244" t="s">
        <v>23</v>
      </c>
      <c r="P5" s="245"/>
      <c r="Q5" s="245"/>
      <c r="R5" s="246"/>
      <c r="S5" s="261" t="s">
        <v>24</v>
      </c>
      <c r="T5" s="262"/>
      <c r="U5" s="262"/>
      <c r="V5" s="262"/>
      <c r="W5" s="263"/>
      <c r="X5" s="261" t="s">
        <v>25</v>
      </c>
      <c r="Y5" s="262"/>
      <c r="Z5" s="262"/>
      <c r="AA5" s="59"/>
      <c r="AB5" s="261" t="s">
        <v>26</v>
      </c>
      <c r="AC5" s="262"/>
      <c r="AD5" s="262"/>
      <c r="AE5" s="263"/>
      <c r="AF5" s="236" t="s">
        <v>27</v>
      </c>
      <c r="AG5" s="237"/>
      <c r="AH5" s="237"/>
      <c r="AI5" s="238"/>
      <c r="AJ5" s="9"/>
      <c r="AK5" s="236" t="s">
        <v>28</v>
      </c>
      <c r="AL5" s="237"/>
      <c r="AM5" s="237"/>
      <c r="AN5" s="238"/>
      <c r="AP5" s="10" t="s">
        <v>29</v>
      </c>
      <c r="AQ5" s="11"/>
      <c r="AR5" s="12"/>
      <c r="AS5" s="20"/>
      <c r="AT5" s="10" t="s">
        <v>30</v>
      </c>
      <c r="AU5" s="11"/>
      <c r="AV5" s="12"/>
      <c r="AW5" s="9"/>
      <c r="AX5" s="10" t="s">
        <v>31</v>
      </c>
      <c r="AY5" s="11"/>
      <c r="AZ5" s="11"/>
      <c r="BA5" s="12"/>
      <c r="BC5" s="10" t="s">
        <v>32</v>
      </c>
      <c r="BD5" s="11"/>
      <c r="BE5" s="12"/>
      <c r="BF5" s="199" t="s">
        <v>81</v>
      </c>
      <c r="BG5" s="199" t="s">
        <v>82</v>
      </c>
    </row>
    <row r="6" spans="1:59" ht="18">
      <c r="A6" s="194"/>
      <c r="B6" s="196"/>
      <c r="C6" s="198"/>
      <c r="D6" s="200"/>
      <c r="E6" s="200"/>
      <c r="F6" s="9" t="s">
        <v>59</v>
      </c>
      <c r="G6" s="9" t="s">
        <v>60</v>
      </c>
      <c r="H6" s="9" t="s">
        <v>33</v>
      </c>
      <c r="I6" s="9" t="s">
        <v>34</v>
      </c>
      <c r="J6" s="9" t="s">
        <v>103</v>
      </c>
      <c r="K6" s="16" t="s">
        <v>57</v>
      </c>
      <c r="L6" s="16" t="s">
        <v>58</v>
      </c>
      <c r="M6" s="16" t="s">
        <v>36</v>
      </c>
      <c r="N6" s="17" t="s">
        <v>104</v>
      </c>
      <c r="O6" s="9" t="s">
        <v>83</v>
      </c>
      <c r="P6" s="16" t="s">
        <v>84</v>
      </c>
      <c r="Q6" s="16" t="s">
        <v>85</v>
      </c>
      <c r="R6" s="18" t="s">
        <v>86</v>
      </c>
      <c r="S6" s="19" t="s">
        <v>59</v>
      </c>
      <c r="T6" s="16" t="s">
        <v>60</v>
      </c>
      <c r="U6" s="16" t="s">
        <v>33</v>
      </c>
      <c r="V6" s="16" t="s">
        <v>34</v>
      </c>
      <c r="W6" s="9" t="s">
        <v>105</v>
      </c>
      <c r="X6" s="19" t="s">
        <v>50</v>
      </c>
      <c r="Y6" s="16" t="s">
        <v>51</v>
      </c>
      <c r="Z6" s="16" t="s">
        <v>52</v>
      </c>
      <c r="AA6" s="19" t="s">
        <v>106</v>
      </c>
      <c r="AB6" s="19" t="s">
        <v>53</v>
      </c>
      <c r="AC6" s="16" t="s">
        <v>54</v>
      </c>
      <c r="AD6" s="16" t="s">
        <v>44</v>
      </c>
      <c r="AE6" s="16" t="s">
        <v>107</v>
      </c>
      <c r="AF6" s="19" t="s">
        <v>53</v>
      </c>
      <c r="AG6" s="16" t="s">
        <v>108</v>
      </c>
      <c r="AH6" s="16" t="s">
        <v>44</v>
      </c>
      <c r="AI6" s="16" t="s">
        <v>35</v>
      </c>
      <c r="AJ6" s="19" t="s">
        <v>101</v>
      </c>
      <c r="AK6" s="16" t="s">
        <v>57</v>
      </c>
      <c r="AL6" s="16" t="s">
        <v>58</v>
      </c>
      <c r="AM6" s="16" t="s">
        <v>36</v>
      </c>
      <c r="AN6" s="19" t="s">
        <v>102</v>
      </c>
      <c r="AO6" s="16" t="s">
        <v>109</v>
      </c>
      <c r="AP6" s="18" t="s">
        <v>55</v>
      </c>
      <c r="AQ6" s="16" t="s">
        <v>43</v>
      </c>
      <c r="AR6" s="16" t="s">
        <v>56</v>
      </c>
      <c r="AS6" s="19" t="s">
        <v>59</v>
      </c>
      <c r="AT6" s="16" t="s">
        <v>60</v>
      </c>
      <c r="AU6" s="16" t="s">
        <v>33</v>
      </c>
      <c r="AV6" s="16" t="s">
        <v>34</v>
      </c>
      <c r="AW6" s="19" t="s">
        <v>103</v>
      </c>
      <c r="AX6" s="16" t="s">
        <v>57</v>
      </c>
      <c r="AY6" s="16" t="s">
        <v>58</v>
      </c>
      <c r="AZ6" s="16" t="s">
        <v>36</v>
      </c>
      <c r="BA6" s="9" t="s">
        <v>104</v>
      </c>
      <c r="BB6" s="20" t="s">
        <v>83</v>
      </c>
      <c r="BC6" s="16" t="s">
        <v>84</v>
      </c>
      <c r="BD6" s="16" t="s">
        <v>85</v>
      </c>
      <c r="BE6" s="16" t="s">
        <v>110</v>
      </c>
      <c r="BF6" s="200"/>
      <c r="BG6" s="200"/>
    </row>
    <row r="7" spans="1:59" ht="15">
      <c r="A7" s="194"/>
      <c r="B7" s="196"/>
      <c r="C7" s="198"/>
      <c r="D7" s="200"/>
      <c r="E7" s="200"/>
      <c r="F7" s="202" t="s">
        <v>18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5"/>
      <c r="BF7" s="200"/>
      <c r="BG7" s="200"/>
    </row>
    <row r="8" spans="1:59" ht="9.75">
      <c r="A8" s="194"/>
      <c r="B8" s="196"/>
      <c r="C8" s="198"/>
      <c r="D8" s="200"/>
      <c r="E8" s="200"/>
      <c r="F8" s="16">
        <v>35</v>
      </c>
      <c r="G8" s="16">
        <v>36</v>
      </c>
      <c r="H8" s="16">
        <v>37</v>
      </c>
      <c r="I8" s="16">
        <v>38</v>
      </c>
      <c r="J8" s="16">
        <v>39</v>
      </c>
      <c r="K8" s="16">
        <v>40</v>
      </c>
      <c r="L8" s="16">
        <v>41</v>
      </c>
      <c r="M8" s="16">
        <v>42</v>
      </c>
      <c r="N8" s="21">
        <v>43</v>
      </c>
      <c r="O8" s="21">
        <v>44</v>
      </c>
      <c r="P8" s="21">
        <v>45</v>
      </c>
      <c r="Q8" s="21">
        <v>46</v>
      </c>
      <c r="R8" s="21">
        <v>47</v>
      </c>
      <c r="S8" s="21">
        <v>48</v>
      </c>
      <c r="T8" s="21">
        <v>49</v>
      </c>
      <c r="U8" s="21">
        <v>50</v>
      </c>
      <c r="V8" s="21">
        <v>51</v>
      </c>
      <c r="W8" s="16">
        <v>52</v>
      </c>
      <c r="X8" s="22">
        <v>1</v>
      </c>
      <c r="Y8" s="22">
        <v>2</v>
      </c>
      <c r="Z8" s="22">
        <v>3</v>
      </c>
      <c r="AA8" s="22">
        <v>4</v>
      </c>
      <c r="AB8" s="23">
        <v>5</v>
      </c>
      <c r="AC8" s="22">
        <v>6</v>
      </c>
      <c r="AD8" s="22">
        <v>7</v>
      </c>
      <c r="AE8" s="22">
        <v>8</v>
      </c>
      <c r="AF8" s="23">
        <v>9</v>
      </c>
      <c r="AG8" s="16">
        <v>10</v>
      </c>
      <c r="AH8" s="16">
        <v>11</v>
      </c>
      <c r="AI8" s="16">
        <v>12</v>
      </c>
      <c r="AJ8" s="16">
        <v>13</v>
      </c>
      <c r="AK8" s="16">
        <v>14</v>
      </c>
      <c r="AL8" s="16">
        <v>15</v>
      </c>
      <c r="AM8" s="16">
        <v>16</v>
      </c>
      <c r="AN8" s="16">
        <v>17</v>
      </c>
      <c r="AO8" s="21">
        <v>18</v>
      </c>
      <c r="AP8" s="18">
        <v>19</v>
      </c>
      <c r="AQ8" s="16">
        <v>20</v>
      </c>
      <c r="AR8" s="16">
        <v>21</v>
      </c>
      <c r="AS8" s="16">
        <v>22</v>
      </c>
      <c r="AT8" s="24">
        <v>23</v>
      </c>
      <c r="AU8" s="16">
        <v>24</v>
      </c>
      <c r="AV8" s="16">
        <v>25</v>
      </c>
      <c r="AW8" s="21">
        <v>26</v>
      </c>
      <c r="AX8" s="16">
        <v>27</v>
      </c>
      <c r="AY8" s="16">
        <v>28</v>
      </c>
      <c r="AZ8" s="16">
        <v>29</v>
      </c>
      <c r="BA8" s="16">
        <v>30</v>
      </c>
      <c r="BB8" s="16">
        <v>31</v>
      </c>
      <c r="BC8" s="16">
        <v>32</v>
      </c>
      <c r="BD8" s="16">
        <v>33</v>
      </c>
      <c r="BE8" s="16">
        <v>34</v>
      </c>
      <c r="BF8" s="200"/>
      <c r="BG8" s="200"/>
    </row>
    <row r="9" spans="1:59" ht="8.25">
      <c r="A9" s="194"/>
      <c r="B9" s="196"/>
      <c r="C9" s="198"/>
      <c r="D9" s="200"/>
      <c r="E9" s="200"/>
      <c r="F9" s="202" t="s">
        <v>37</v>
      </c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4"/>
      <c r="BF9" s="200"/>
      <c r="BG9" s="200"/>
    </row>
    <row r="10" spans="1:59" ht="9.75">
      <c r="A10" s="194"/>
      <c r="B10" s="196"/>
      <c r="C10" s="198"/>
      <c r="D10" s="200"/>
      <c r="E10" s="201"/>
      <c r="F10" s="16">
        <v>1</v>
      </c>
      <c r="G10" s="16">
        <v>2</v>
      </c>
      <c r="H10" s="16">
        <v>3</v>
      </c>
      <c r="I10" s="16">
        <v>4</v>
      </c>
      <c r="J10" s="25">
        <v>5</v>
      </c>
      <c r="K10" s="16">
        <v>6</v>
      </c>
      <c r="L10" s="16">
        <v>7</v>
      </c>
      <c r="M10" s="16">
        <v>8</v>
      </c>
      <c r="N10" s="25">
        <v>9</v>
      </c>
      <c r="O10" s="16">
        <v>10</v>
      </c>
      <c r="P10" s="16">
        <v>11</v>
      </c>
      <c r="Q10" s="152">
        <v>12</v>
      </c>
      <c r="R10" s="16">
        <v>13</v>
      </c>
      <c r="S10" s="16">
        <v>14</v>
      </c>
      <c r="T10" s="16">
        <v>15</v>
      </c>
      <c r="U10" s="16">
        <v>16</v>
      </c>
      <c r="V10" s="16">
        <v>17</v>
      </c>
      <c r="W10" s="21">
        <v>18</v>
      </c>
      <c r="X10" s="16">
        <v>19</v>
      </c>
      <c r="Y10" s="16">
        <v>20</v>
      </c>
      <c r="Z10" s="16">
        <v>21</v>
      </c>
      <c r="AA10" s="16">
        <v>22</v>
      </c>
      <c r="AB10" s="24">
        <v>23</v>
      </c>
      <c r="AC10" s="152">
        <v>24</v>
      </c>
      <c r="AD10" s="16">
        <v>25</v>
      </c>
      <c r="AE10" s="21">
        <v>26</v>
      </c>
      <c r="AF10" s="16">
        <v>27</v>
      </c>
      <c r="AG10" s="16">
        <v>28</v>
      </c>
      <c r="AH10" s="16">
        <v>29</v>
      </c>
      <c r="AI10" s="16">
        <v>30</v>
      </c>
      <c r="AJ10" s="16">
        <v>31</v>
      </c>
      <c r="AK10" s="16">
        <v>32</v>
      </c>
      <c r="AL10" s="16">
        <v>33</v>
      </c>
      <c r="AM10" s="16">
        <v>34</v>
      </c>
      <c r="AN10" s="16">
        <v>35</v>
      </c>
      <c r="AO10" s="16">
        <v>36</v>
      </c>
      <c r="AP10" s="18">
        <v>37</v>
      </c>
      <c r="AQ10" s="16">
        <v>38</v>
      </c>
      <c r="AR10" s="16">
        <v>39</v>
      </c>
      <c r="AS10" s="16">
        <v>40</v>
      </c>
      <c r="AT10" s="16">
        <v>41</v>
      </c>
      <c r="AU10" s="16">
        <v>42</v>
      </c>
      <c r="AV10" s="21">
        <v>43</v>
      </c>
      <c r="AW10" s="21">
        <v>44</v>
      </c>
      <c r="AX10" s="21">
        <v>45</v>
      </c>
      <c r="AY10" s="21">
        <v>46</v>
      </c>
      <c r="AZ10" s="21">
        <v>47</v>
      </c>
      <c r="BA10" s="21">
        <v>48</v>
      </c>
      <c r="BB10" s="21">
        <v>49</v>
      </c>
      <c r="BC10" s="21">
        <v>50</v>
      </c>
      <c r="BD10" s="21">
        <v>51</v>
      </c>
      <c r="BE10" s="16">
        <v>52</v>
      </c>
      <c r="BF10" s="201"/>
      <c r="BG10" s="201"/>
    </row>
    <row r="11" spans="1:59" s="156" customFormat="1" ht="11.25" customHeight="1" hidden="1">
      <c r="A11" s="153"/>
      <c r="B11" s="239"/>
      <c r="C11" s="241"/>
      <c r="D11" s="154" t="s">
        <v>19</v>
      </c>
      <c r="E11" s="155">
        <f>SUM(F11:X11)</f>
        <v>576</v>
      </c>
      <c r="F11" s="155">
        <f>F69</f>
        <v>36</v>
      </c>
      <c r="G11" s="155">
        <f aca="true" t="shared" si="0" ref="G11:AK11">G69</f>
        <v>36</v>
      </c>
      <c r="H11" s="155">
        <f t="shared" si="0"/>
        <v>36</v>
      </c>
      <c r="I11" s="155">
        <f t="shared" si="0"/>
        <v>36</v>
      </c>
      <c r="J11" s="155">
        <f t="shared" si="0"/>
        <v>36</v>
      </c>
      <c r="K11" s="155">
        <f t="shared" si="0"/>
        <v>36</v>
      </c>
      <c r="L11" s="155">
        <f t="shared" si="0"/>
        <v>36</v>
      </c>
      <c r="M11" s="155">
        <f t="shared" si="0"/>
        <v>36</v>
      </c>
      <c r="N11" s="155">
        <f t="shared" si="0"/>
        <v>36</v>
      </c>
      <c r="O11" s="155">
        <f t="shared" si="0"/>
        <v>36</v>
      </c>
      <c r="P11" s="155">
        <f t="shared" si="0"/>
        <v>36</v>
      </c>
      <c r="Q11" s="155">
        <f t="shared" si="0"/>
        <v>36</v>
      </c>
      <c r="R11" s="155">
        <f t="shared" si="0"/>
        <v>36</v>
      </c>
      <c r="S11" s="155">
        <f t="shared" si="0"/>
        <v>36</v>
      </c>
      <c r="T11" s="155">
        <f t="shared" si="0"/>
        <v>36</v>
      </c>
      <c r="U11" s="155">
        <f t="shared" si="0"/>
        <v>36</v>
      </c>
      <c r="V11" s="155"/>
      <c r="W11" s="155" t="str">
        <f>W69</f>
        <v>К</v>
      </c>
      <c r="X11" s="155" t="str">
        <f t="shared" si="0"/>
        <v>К</v>
      </c>
      <c r="Y11" s="155">
        <f t="shared" si="0"/>
        <v>36</v>
      </c>
      <c r="Z11" s="155">
        <f t="shared" si="0"/>
        <v>36</v>
      </c>
      <c r="AA11" s="155">
        <f t="shared" si="0"/>
        <v>36</v>
      </c>
      <c r="AB11" s="155">
        <f t="shared" si="0"/>
        <v>36</v>
      </c>
      <c r="AC11" s="155">
        <f t="shared" si="0"/>
        <v>36</v>
      </c>
      <c r="AD11" s="155">
        <f t="shared" si="0"/>
        <v>36</v>
      </c>
      <c r="AE11" s="155">
        <f t="shared" si="0"/>
        <v>36</v>
      </c>
      <c r="AF11" s="155">
        <f t="shared" si="0"/>
        <v>36</v>
      </c>
      <c r="AG11" s="155">
        <f t="shared" si="0"/>
        <v>36</v>
      </c>
      <c r="AH11" s="155">
        <f t="shared" si="0"/>
        <v>36</v>
      </c>
      <c r="AI11" s="155">
        <f t="shared" si="0"/>
        <v>36</v>
      </c>
      <c r="AJ11" s="155">
        <f t="shared" si="0"/>
        <v>36</v>
      </c>
      <c r="AK11" s="155">
        <f t="shared" si="0"/>
        <v>36</v>
      </c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>
        <f aca="true" t="shared" si="1" ref="BF11:BF16">SUM(Y11:AW11)</f>
        <v>468</v>
      </c>
      <c r="BG11" s="155">
        <f aca="true" t="shared" si="2" ref="BG11:BG17">E11+BF11</f>
        <v>1044</v>
      </c>
    </row>
    <row r="12" spans="1:59" s="156" customFormat="1" ht="18" customHeight="1" hidden="1">
      <c r="A12" s="157"/>
      <c r="B12" s="240"/>
      <c r="C12" s="242"/>
      <c r="D12" s="154" t="s">
        <v>39</v>
      </c>
      <c r="E12" s="155">
        <f aca="true" t="shared" si="3" ref="E12:E40">SUM(F12:X12)</f>
        <v>216</v>
      </c>
      <c r="F12" s="155">
        <f>F70</f>
        <v>18</v>
      </c>
      <c r="G12" s="155">
        <f aca="true" t="shared" si="4" ref="G12:AK12">G70</f>
        <v>18</v>
      </c>
      <c r="H12" s="155">
        <f t="shared" si="4"/>
        <v>18</v>
      </c>
      <c r="I12" s="155">
        <f t="shared" si="4"/>
        <v>18</v>
      </c>
      <c r="J12" s="155">
        <f t="shared" si="4"/>
        <v>18</v>
      </c>
      <c r="K12" s="155">
        <f t="shared" si="4"/>
        <v>18</v>
      </c>
      <c r="L12" s="155">
        <f t="shared" si="4"/>
        <v>18</v>
      </c>
      <c r="M12" s="155">
        <f t="shared" si="4"/>
        <v>18</v>
      </c>
      <c r="N12" s="155">
        <f t="shared" si="4"/>
        <v>18</v>
      </c>
      <c r="O12" s="155">
        <f t="shared" si="4"/>
        <v>18</v>
      </c>
      <c r="P12" s="155">
        <f t="shared" si="4"/>
        <v>18</v>
      </c>
      <c r="Q12" s="155">
        <f t="shared" si="4"/>
        <v>18</v>
      </c>
      <c r="R12" s="155">
        <f t="shared" si="4"/>
        <v>0</v>
      </c>
      <c r="S12" s="155">
        <f t="shared" si="4"/>
        <v>0</v>
      </c>
      <c r="T12" s="155">
        <f t="shared" si="4"/>
        <v>0</v>
      </c>
      <c r="U12" s="155">
        <f t="shared" si="4"/>
        <v>0</v>
      </c>
      <c r="V12" s="155"/>
      <c r="W12" s="155" t="str">
        <f>W70</f>
        <v>К</v>
      </c>
      <c r="X12" s="155" t="str">
        <f t="shared" si="4"/>
        <v>К</v>
      </c>
      <c r="Y12" s="155">
        <f t="shared" si="4"/>
        <v>18</v>
      </c>
      <c r="Z12" s="155">
        <f t="shared" si="4"/>
        <v>18</v>
      </c>
      <c r="AA12" s="155">
        <f t="shared" si="4"/>
        <v>18</v>
      </c>
      <c r="AB12" s="155">
        <f t="shared" si="4"/>
        <v>18</v>
      </c>
      <c r="AC12" s="155">
        <f t="shared" si="4"/>
        <v>18</v>
      </c>
      <c r="AD12" s="155">
        <f t="shared" si="4"/>
        <v>0</v>
      </c>
      <c r="AE12" s="155">
        <f t="shared" si="4"/>
        <v>0</v>
      </c>
      <c r="AF12" s="155">
        <f t="shared" si="4"/>
        <v>0</v>
      </c>
      <c r="AG12" s="155">
        <f t="shared" si="4"/>
        <v>0</v>
      </c>
      <c r="AH12" s="155">
        <f t="shared" si="4"/>
        <v>0</v>
      </c>
      <c r="AI12" s="155">
        <f t="shared" si="4"/>
        <v>0</v>
      </c>
      <c r="AJ12" s="155">
        <f t="shared" si="4"/>
        <v>0</v>
      </c>
      <c r="AK12" s="155">
        <f t="shared" si="4"/>
        <v>0</v>
      </c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>
        <f t="shared" si="1"/>
        <v>90</v>
      </c>
      <c r="BG12" s="155">
        <f t="shared" si="2"/>
        <v>306</v>
      </c>
    </row>
    <row r="13" spans="1:59" s="4" customFormat="1" ht="13.5" customHeight="1">
      <c r="A13" s="81"/>
      <c r="B13" s="253"/>
      <c r="C13" s="255" t="s">
        <v>136</v>
      </c>
      <c r="D13" s="79" t="s">
        <v>19</v>
      </c>
      <c r="E13" s="57">
        <f t="shared" si="3"/>
        <v>74</v>
      </c>
      <c r="F13" s="57">
        <f>F15+F17+F21+F19</f>
        <v>5</v>
      </c>
      <c r="G13" s="57">
        <f aca="true" t="shared" si="5" ref="G13:AK13">G15+G17+G21+G19</f>
        <v>5</v>
      </c>
      <c r="H13" s="57">
        <f t="shared" si="5"/>
        <v>5</v>
      </c>
      <c r="I13" s="57">
        <f t="shared" si="5"/>
        <v>5</v>
      </c>
      <c r="J13" s="57">
        <f t="shared" si="5"/>
        <v>7</v>
      </c>
      <c r="K13" s="57">
        <f t="shared" si="5"/>
        <v>7</v>
      </c>
      <c r="L13" s="57">
        <f t="shared" si="5"/>
        <v>7</v>
      </c>
      <c r="M13" s="57">
        <f t="shared" si="5"/>
        <v>7</v>
      </c>
      <c r="N13" s="57">
        <f t="shared" si="5"/>
        <v>7</v>
      </c>
      <c r="O13" s="57">
        <f t="shared" si="5"/>
        <v>7</v>
      </c>
      <c r="P13" s="57">
        <f t="shared" si="5"/>
        <v>6</v>
      </c>
      <c r="Q13" s="57">
        <f t="shared" si="5"/>
        <v>6</v>
      </c>
      <c r="R13" s="57">
        <f t="shared" si="5"/>
        <v>0</v>
      </c>
      <c r="S13" s="57">
        <f t="shared" si="5"/>
        <v>0</v>
      </c>
      <c r="T13" s="57">
        <f t="shared" si="5"/>
        <v>0</v>
      </c>
      <c r="U13" s="57">
        <f t="shared" si="5"/>
        <v>0</v>
      </c>
      <c r="V13" s="57"/>
      <c r="W13" s="57"/>
      <c r="X13" s="57"/>
      <c r="Y13" s="57">
        <f t="shared" si="5"/>
        <v>4</v>
      </c>
      <c r="Z13" s="57">
        <f t="shared" si="5"/>
        <v>4</v>
      </c>
      <c r="AA13" s="57">
        <f t="shared" si="5"/>
        <v>4</v>
      </c>
      <c r="AB13" s="57">
        <f t="shared" si="5"/>
        <v>4</v>
      </c>
      <c r="AC13" s="57">
        <f t="shared" si="5"/>
        <v>4</v>
      </c>
      <c r="AD13" s="57">
        <f t="shared" si="5"/>
        <v>0</v>
      </c>
      <c r="AE13" s="57">
        <f t="shared" si="5"/>
        <v>0</v>
      </c>
      <c r="AF13" s="57">
        <f t="shared" si="5"/>
        <v>0</v>
      </c>
      <c r="AG13" s="57">
        <f t="shared" si="5"/>
        <v>0</v>
      </c>
      <c r="AH13" s="57">
        <f t="shared" si="5"/>
        <v>0</v>
      </c>
      <c r="AI13" s="57">
        <f t="shared" si="5"/>
        <v>0</v>
      </c>
      <c r="AJ13" s="57">
        <f t="shared" si="5"/>
        <v>0</v>
      </c>
      <c r="AK13" s="57">
        <f t="shared" si="5"/>
        <v>0</v>
      </c>
      <c r="AL13" s="57"/>
      <c r="AM13" s="82"/>
      <c r="AN13" s="82"/>
      <c r="AO13" s="82"/>
      <c r="AP13" s="82"/>
      <c r="AQ13" s="83"/>
      <c r="AR13" s="83"/>
      <c r="AS13" s="83"/>
      <c r="AT13" s="83"/>
      <c r="AU13" s="83"/>
      <c r="AV13" s="83"/>
      <c r="AW13" s="103"/>
      <c r="AX13" s="103"/>
      <c r="AY13" s="103"/>
      <c r="AZ13" s="103"/>
      <c r="BA13" s="103"/>
      <c r="BB13" s="103"/>
      <c r="BC13" s="103"/>
      <c r="BD13" s="103"/>
      <c r="BE13" s="103"/>
      <c r="BF13" s="57">
        <f t="shared" si="1"/>
        <v>20</v>
      </c>
      <c r="BG13" s="57">
        <f t="shared" si="2"/>
        <v>94</v>
      </c>
    </row>
    <row r="14" spans="1:59" s="4" customFormat="1" ht="16.5" customHeight="1">
      <c r="A14" s="81"/>
      <c r="B14" s="254"/>
      <c r="C14" s="256"/>
      <c r="D14" s="79" t="s">
        <v>39</v>
      </c>
      <c r="E14" s="57">
        <f t="shared" si="3"/>
        <v>43</v>
      </c>
      <c r="F14" s="57">
        <f>F16+F18+F22+F20</f>
        <v>3</v>
      </c>
      <c r="G14" s="57">
        <f aca="true" t="shared" si="6" ref="G14:AK14">G16+G18+G22+G20</f>
        <v>3</v>
      </c>
      <c r="H14" s="57">
        <f t="shared" si="6"/>
        <v>3</v>
      </c>
      <c r="I14" s="57">
        <f t="shared" si="6"/>
        <v>4</v>
      </c>
      <c r="J14" s="57">
        <f t="shared" si="6"/>
        <v>4</v>
      </c>
      <c r="K14" s="57">
        <f t="shared" si="6"/>
        <v>4</v>
      </c>
      <c r="L14" s="57">
        <f t="shared" si="6"/>
        <v>4</v>
      </c>
      <c r="M14" s="57">
        <f t="shared" si="6"/>
        <v>5</v>
      </c>
      <c r="N14" s="57">
        <f t="shared" si="6"/>
        <v>5</v>
      </c>
      <c r="O14" s="57">
        <f t="shared" si="6"/>
        <v>4</v>
      </c>
      <c r="P14" s="57">
        <f t="shared" si="6"/>
        <v>2</v>
      </c>
      <c r="Q14" s="57">
        <f t="shared" si="6"/>
        <v>2</v>
      </c>
      <c r="R14" s="57">
        <f t="shared" si="6"/>
        <v>0</v>
      </c>
      <c r="S14" s="57">
        <f t="shared" si="6"/>
        <v>0</v>
      </c>
      <c r="T14" s="57">
        <f t="shared" si="6"/>
        <v>0</v>
      </c>
      <c r="U14" s="57">
        <f t="shared" si="6"/>
        <v>0</v>
      </c>
      <c r="V14" s="57"/>
      <c r="W14" s="57"/>
      <c r="X14" s="57"/>
      <c r="Y14" s="57">
        <f t="shared" si="6"/>
        <v>2</v>
      </c>
      <c r="Z14" s="57">
        <f t="shared" si="6"/>
        <v>2</v>
      </c>
      <c r="AA14" s="57">
        <f t="shared" si="6"/>
        <v>3</v>
      </c>
      <c r="AB14" s="57">
        <f t="shared" si="6"/>
        <v>3</v>
      </c>
      <c r="AC14" s="57">
        <f t="shared" si="6"/>
        <v>3</v>
      </c>
      <c r="AD14" s="57">
        <f t="shared" si="6"/>
        <v>0</v>
      </c>
      <c r="AE14" s="57">
        <f t="shared" si="6"/>
        <v>0</v>
      </c>
      <c r="AF14" s="57">
        <f t="shared" si="6"/>
        <v>0</v>
      </c>
      <c r="AG14" s="57">
        <f t="shared" si="6"/>
        <v>0</v>
      </c>
      <c r="AH14" s="57">
        <f t="shared" si="6"/>
        <v>0</v>
      </c>
      <c r="AI14" s="57">
        <f t="shared" si="6"/>
        <v>0</v>
      </c>
      <c r="AJ14" s="57">
        <f t="shared" si="6"/>
        <v>0</v>
      </c>
      <c r="AK14" s="57">
        <f t="shared" si="6"/>
        <v>0</v>
      </c>
      <c r="AL14" s="84"/>
      <c r="AM14" s="82"/>
      <c r="AN14" s="82"/>
      <c r="AO14" s="82"/>
      <c r="AP14" s="82"/>
      <c r="AQ14" s="83"/>
      <c r="AR14" s="83"/>
      <c r="AS14" s="83"/>
      <c r="AT14" s="83"/>
      <c r="AU14" s="83"/>
      <c r="AV14" s="83"/>
      <c r="AW14" s="103"/>
      <c r="AX14" s="103"/>
      <c r="AY14" s="103"/>
      <c r="AZ14" s="103"/>
      <c r="BA14" s="103"/>
      <c r="BB14" s="103"/>
      <c r="BC14" s="103"/>
      <c r="BD14" s="103"/>
      <c r="BE14" s="103"/>
      <c r="BF14" s="57">
        <f t="shared" si="1"/>
        <v>13</v>
      </c>
      <c r="BG14" s="57">
        <f t="shared" si="2"/>
        <v>56</v>
      </c>
    </row>
    <row r="15" spans="1:59" ht="11.25">
      <c r="A15" s="61"/>
      <c r="B15" s="34" t="s">
        <v>66</v>
      </c>
      <c r="C15" s="35" t="s">
        <v>61</v>
      </c>
      <c r="D15" s="41" t="s">
        <v>19</v>
      </c>
      <c r="E15" s="40">
        <f t="shared" si="3"/>
        <v>24</v>
      </c>
      <c r="F15" s="32">
        <v>2</v>
      </c>
      <c r="G15" s="32">
        <v>2</v>
      </c>
      <c r="H15" s="32">
        <v>2</v>
      </c>
      <c r="I15" s="32">
        <v>2</v>
      </c>
      <c r="J15" s="32">
        <v>2</v>
      </c>
      <c r="K15" s="32">
        <v>2</v>
      </c>
      <c r="L15" s="32">
        <v>2</v>
      </c>
      <c r="M15" s="32">
        <v>2</v>
      </c>
      <c r="N15" s="32">
        <v>2</v>
      </c>
      <c r="O15" s="32">
        <v>2</v>
      </c>
      <c r="P15" s="32">
        <v>2</v>
      </c>
      <c r="Q15" s="32">
        <v>2</v>
      </c>
      <c r="R15" s="40"/>
      <c r="S15" s="32"/>
      <c r="T15" s="32"/>
      <c r="U15" s="32"/>
      <c r="V15" s="98" t="s">
        <v>146</v>
      </c>
      <c r="W15" s="99" t="s">
        <v>148</v>
      </c>
      <c r="X15" s="99" t="s">
        <v>148</v>
      </c>
      <c r="Y15" s="32">
        <v>2</v>
      </c>
      <c r="Z15" s="32">
        <v>2</v>
      </c>
      <c r="AA15" s="32">
        <v>2</v>
      </c>
      <c r="AB15" s="32">
        <v>2</v>
      </c>
      <c r="AC15" s="32">
        <v>2</v>
      </c>
      <c r="AD15" s="32"/>
      <c r="AE15" s="32"/>
      <c r="AF15" s="32"/>
      <c r="AG15" s="32"/>
      <c r="AH15" s="32"/>
      <c r="AI15" s="32"/>
      <c r="AJ15" s="32"/>
      <c r="AK15" s="40"/>
      <c r="AL15" s="98" t="s">
        <v>146</v>
      </c>
      <c r="AM15" s="100" t="s">
        <v>150</v>
      </c>
      <c r="AN15" s="100" t="s">
        <v>150</v>
      </c>
      <c r="AO15" s="100" t="s">
        <v>150</v>
      </c>
      <c r="AP15" s="100" t="s">
        <v>150</v>
      </c>
      <c r="AQ15" s="101" t="s">
        <v>151</v>
      </c>
      <c r="AR15" s="101" t="s">
        <v>151</v>
      </c>
      <c r="AS15" s="101" t="s">
        <v>151</v>
      </c>
      <c r="AT15" s="101" t="s">
        <v>151</v>
      </c>
      <c r="AU15" s="102" t="s">
        <v>153</v>
      </c>
      <c r="AV15" s="102" t="s">
        <v>153</v>
      </c>
      <c r="AW15" s="32"/>
      <c r="AX15" s="32"/>
      <c r="AY15" s="32"/>
      <c r="AZ15" s="32"/>
      <c r="BA15" s="32"/>
      <c r="BB15" s="32"/>
      <c r="BC15" s="32"/>
      <c r="BD15" s="32"/>
      <c r="BE15" s="32"/>
      <c r="BF15" s="32">
        <f>SUM(Y15:AL15)</f>
        <v>10</v>
      </c>
      <c r="BG15" s="32">
        <f>E15+BF15</f>
        <v>34</v>
      </c>
    </row>
    <row r="16" spans="1:59" ht="8.25" customHeight="1">
      <c r="A16" s="61"/>
      <c r="B16" s="34"/>
      <c r="C16" s="35"/>
      <c r="D16" s="36" t="s">
        <v>39</v>
      </c>
      <c r="E16" s="62">
        <f t="shared" si="3"/>
        <v>7</v>
      </c>
      <c r="F16" s="37"/>
      <c r="G16" s="37"/>
      <c r="H16" s="37"/>
      <c r="I16" s="37">
        <v>1</v>
      </c>
      <c r="J16" s="37">
        <v>1</v>
      </c>
      <c r="K16" s="37">
        <v>1</v>
      </c>
      <c r="L16" s="37">
        <v>1</v>
      </c>
      <c r="M16" s="37">
        <v>1</v>
      </c>
      <c r="N16" s="37">
        <v>1</v>
      </c>
      <c r="O16" s="37">
        <v>1</v>
      </c>
      <c r="P16" s="37"/>
      <c r="Q16" s="37"/>
      <c r="R16" s="37"/>
      <c r="S16" s="37"/>
      <c r="T16" s="37"/>
      <c r="U16" s="37"/>
      <c r="V16" s="98" t="s">
        <v>146</v>
      </c>
      <c r="W16" s="99" t="s">
        <v>148</v>
      </c>
      <c r="X16" s="99" t="s">
        <v>148</v>
      </c>
      <c r="Y16" s="37"/>
      <c r="Z16" s="37"/>
      <c r="AA16" s="37">
        <v>1</v>
      </c>
      <c r="AB16" s="37">
        <v>1</v>
      </c>
      <c r="AC16" s="37">
        <v>1</v>
      </c>
      <c r="AD16" s="37"/>
      <c r="AE16" s="37"/>
      <c r="AF16" s="37"/>
      <c r="AG16" s="37"/>
      <c r="AH16" s="37"/>
      <c r="AI16" s="38"/>
      <c r="AJ16" s="38"/>
      <c r="AK16" s="38"/>
      <c r="AL16" s="98" t="s">
        <v>146</v>
      </c>
      <c r="AM16" s="100" t="s">
        <v>150</v>
      </c>
      <c r="AN16" s="100" t="s">
        <v>150</v>
      </c>
      <c r="AO16" s="100" t="s">
        <v>150</v>
      </c>
      <c r="AP16" s="100" t="s">
        <v>150</v>
      </c>
      <c r="AQ16" s="101" t="s">
        <v>151</v>
      </c>
      <c r="AR16" s="101" t="s">
        <v>151</v>
      </c>
      <c r="AS16" s="101" t="s">
        <v>151</v>
      </c>
      <c r="AT16" s="101" t="s">
        <v>151</v>
      </c>
      <c r="AU16" s="102" t="s">
        <v>153</v>
      </c>
      <c r="AV16" s="102" t="s">
        <v>153</v>
      </c>
      <c r="AW16" s="32"/>
      <c r="AX16" s="32"/>
      <c r="AY16" s="32"/>
      <c r="AZ16" s="32"/>
      <c r="BA16" s="32"/>
      <c r="BB16" s="32"/>
      <c r="BC16" s="32"/>
      <c r="BD16" s="32"/>
      <c r="BE16" s="32"/>
      <c r="BF16" s="62">
        <f t="shared" si="1"/>
        <v>3</v>
      </c>
      <c r="BG16" s="62">
        <f t="shared" si="2"/>
        <v>10</v>
      </c>
    </row>
    <row r="17" spans="1:59" ht="11.25">
      <c r="A17" s="61"/>
      <c r="B17" s="34" t="s">
        <v>67</v>
      </c>
      <c r="C17" s="35" t="s">
        <v>1</v>
      </c>
      <c r="D17" s="41" t="s">
        <v>19</v>
      </c>
      <c r="E17" s="40">
        <f t="shared" si="3"/>
        <v>24</v>
      </c>
      <c r="F17" s="32">
        <v>2</v>
      </c>
      <c r="G17" s="32">
        <v>2</v>
      </c>
      <c r="H17" s="32">
        <v>2</v>
      </c>
      <c r="I17" s="32">
        <v>2</v>
      </c>
      <c r="J17" s="32">
        <v>2</v>
      </c>
      <c r="K17" s="32">
        <v>2</v>
      </c>
      <c r="L17" s="32">
        <v>2</v>
      </c>
      <c r="M17" s="32">
        <v>2</v>
      </c>
      <c r="N17" s="32">
        <v>2</v>
      </c>
      <c r="O17" s="32">
        <v>2</v>
      </c>
      <c r="P17" s="32">
        <v>2</v>
      </c>
      <c r="Q17" s="32">
        <v>2</v>
      </c>
      <c r="R17" s="40"/>
      <c r="S17" s="32"/>
      <c r="T17" s="32"/>
      <c r="U17" s="32"/>
      <c r="V17" s="98" t="s">
        <v>146</v>
      </c>
      <c r="W17" s="99" t="s">
        <v>148</v>
      </c>
      <c r="X17" s="99" t="s">
        <v>148</v>
      </c>
      <c r="Y17" s="32">
        <v>2</v>
      </c>
      <c r="Z17" s="32">
        <v>2</v>
      </c>
      <c r="AA17" s="32">
        <v>2</v>
      </c>
      <c r="AB17" s="32">
        <v>2</v>
      </c>
      <c r="AC17" s="32">
        <v>2</v>
      </c>
      <c r="AD17" s="32"/>
      <c r="AE17" s="32"/>
      <c r="AF17" s="32"/>
      <c r="AG17" s="32"/>
      <c r="AH17" s="32"/>
      <c r="AI17" s="32"/>
      <c r="AJ17" s="40"/>
      <c r="AK17" s="40"/>
      <c r="AL17" s="98" t="s">
        <v>146</v>
      </c>
      <c r="AM17" s="100" t="s">
        <v>150</v>
      </c>
      <c r="AN17" s="100" t="s">
        <v>150</v>
      </c>
      <c r="AO17" s="100" t="s">
        <v>150</v>
      </c>
      <c r="AP17" s="100" t="s">
        <v>150</v>
      </c>
      <c r="AQ17" s="101" t="s">
        <v>151</v>
      </c>
      <c r="AR17" s="101" t="s">
        <v>151</v>
      </c>
      <c r="AS17" s="101" t="s">
        <v>151</v>
      </c>
      <c r="AT17" s="101" t="s">
        <v>151</v>
      </c>
      <c r="AU17" s="102" t="s">
        <v>153</v>
      </c>
      <c r="AV17" s="102" t="s">
        <v>153</v>
      </c>
      <c r="AW17" s="32"/>
      <c r="AX17" s="32"/>
      <c r="AY17" s="32"/>
      <c r="AZ17" s="32"/>
      <c r="BA17" s="32"/>
      <c r="BB17" s="32"/>
      <c r="BC17" s="32"/>
      <c r="BD17" s="32"/>
      <c r="BE17" s="32"/>
      <c r="BF17" s="32">
        <f>SUM(Y17:AL17)</f>
        <v>10</v>
      </c>
      <c r="BG17" s="32">
        <f t="shared" si="2"/>
        <v>34</v>
      </c>
    </row>
    <row r="18" spans="1:59" ht="11.25">
      <c r="A18" s="61"/>
      <c r="B18" s="34"/>
      <c r="C18" s="35"/>
      <c r="D18" s="36" t="s">
        <v>39</v>
      </c>
      <c r="E18" s="62">
        <f t="shared" si="3"/>
        <v>24</v>
      </c>
      <c r="F18" s="37">
        <v>2</v>
      </c>
      <c r="G18" s="37">
        <v>2</v>
      </c>
      <c r="H18" s="37">
        <v>2</v>
      </c>
      <c r="I18" s="37">
        <v>2</v>
      </c>
      <c r="J18" s="37">
        <v>2</v>
      </c>
      <c r="K18" s="37">
        <v>2</v>
      </c>
      <c r="L18" s="37">
        <v>2</v>
      </c>
      <c r="M18" s="37">
        <v>2</v>
      </c>
      <c r="N18" s="37">
        <v>2</v>
      </c>
      <c r="O18" s="37">
        <v>2</v>
      </c>
      <c r="P18" s="37">
        <v>2</v>
      </c>
      <c r="Q18" s="37">
        <v>2</v>
      </c>
      <c r="R18" s="37"/>
      <c r="S18" s="37"/>
      <c r="T18" s="37"/>
      <c r="U18" s="37"/>
      <c r="V18" s="98" t="s">
        <v>146</v>
      </c>
      <c r="W18" s="99" t="s">
        <v>148</v>
      </c>
      <c r="X18" s="99" t="s">
        <v>148</v>
      </c>
      <c r="Y18" s="37">
        <v>2</v>
      </c>
      <c r="Z18" s="37">
        <v>2</v>
      </c>
      <c r="AA18" s="37">
        <v>2</v>
      </c>
      <c r="AB18" s="37">
        <v>2</v>
      </c>
      <c r="AC18" s="37">
        <v>2</v>
      </c>
      <c r="AD18" s="37"/>
      <c r="AE18" s="37"/>
      <c r="AF18" s="37"/>
      <c r="AG18" s="37"/>
      <c r="AH18" s="37"/>
      <c r="AI18" s="37"/>
      <c r="AJ18" s="37"/>
      <c r="AK18" s="37"/>
      <c r="AL18" s="98" t="s">
        <v>146</v>
      </c>
      <c r="AM18" s="100" t="s">
        <v>150</v>
      </c>
      <c r="AN18" s="100" t="s">
        <v>150</v>
      </c>
      <c r="AO18" s="100" t="s">
        <v>150</v>
      </c>
      <c r="AP18" s="100" t="s">
        <v>150</v>
      </c>
      <c r="AQ18" s="101" t="s">
        <v>151</v>
      </c>
      <c r="AR18" s="101" t="s">
        <v>151</v>
      </c>
      <c r="AS18" s="101" t="s">
        <v>151</v>
      </c>
      <c r="AT18" s="101" t="s">
        <v>151</v>
      </c>
      <c r="AU18" s="102" t="s">
        <v>153</v>
      </c>
      <c r="AV18" s="102" t="s">
        <v>153</v>
      </c>
      <c r="AW18" s="32"/>
      <c r="AX18" s="32"/>
      <c r="AY18" s="32"/>
      <c r="AZ18" s="32"/>
      <c r="BA18" s="32"/>
      <c r="BB18" s="32"/>
      <c r="BC18" s="32"/>
      <c r="BD18" s="32"/>
      <c r="BE18" s="32"/>
      <c r="BF18" s="62">
        <f>SUM(Y18:AW18)</f>
        <v>10</v>
      </c>
      <c r="BG18" s="62">
        <f aca="true" t="shared" si="7" ref="BG18:BG48">E18+BF18</f>
        <v>34</v>
      </c>
    </row>
    <row r="19" spans="1:59" ht="16.5">
      <c r="A19" s="61"/>
      <c r="B19" s="44" t="s">
        <v>137</v>
      </c>
      <c r="C19" s="45" t="s">
        <v>187</v>
      </c>
      <c r="D19" s="41" t="s">
        <v>19</v>
      </c>
      <c r="E19" s="40">
        <f>SUM(F19:X19)</f>
        <v>20</v>
      </c>
      <c r="F19" s="32">
        <v>1</v>
      </c>
      <c r="G19" s="32">
        <v>1</v>
      </c>
      <c r="H19" s="32">
        <v>1</v>
      </c>
      <c r="I19" s="32">
        <v>1</v>
      </c>
      <c r="J19" s="32">
        <v>2</v>
      </c>
      <c r="K19" s="32">
        <v>2</v>
      </c>
      <c r="L19" s="32">
        <v>2</v>
      </c>
      <c r="M19" s="32">
        <v>2</v>
      </c>
      <c r="N19" s="32">
        <v>2</v>
      </c>
      <c r="O19" s="32">
        <v>2</v>
      </c>
      <c r="P19" s="32">
        <v>2</v>
      </c>
      <c r="Q19" s="32">
        <v>2</v>
      </c>
      <c r="R19" s="40"/>
      <c r="S19" s="32"/>
      <c r="T19" s="32"/>
      <c r="U19" s="32"/>
      <c r="V19" s="98" t="s">
        <v>146</v>
      </c>
      <c r="W19" s="99" t="s">
        <v>148</v>
      </c>
      <c r="X19" s="99" t="s">
        <v>148</v>
      </c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3"/>
      <c r="AJ19" s="33"/>
      <c r="AK19" s="33"/>
      <c r="AL19" s="98" t="s">
        <v>146</v>
      </c>
      <c r="AM19" s="100" t="s">
        <v>150</v>
      </c>
      <c r="AN19" s="100" t="s">
        <v>150</v>
      </c>
      <c r="AO19" s="100" t="s">
        <v>150</v>
      </c>
      <c r="AP19" s="100" t="s">
        <v>150</v>
      </c>
      <c r="AQ19" s="101" t="s">
        <v>151</v>
      </c>
      <c r="AR19" s="101" t="s">
        <v>151</v>
      </c>
      <c r="AS19" s="101" t="s">
        <v>151</v>
      </c>
      <c r="AT19" s="101" t="s">
        <v>151</v>
      </c>
      <c r="AU19" s="102" t="s">
        <v>153</v>
      </c>
      <c r="AV19" s="102" t="s">
        <v>153</v>
      </c>
      <c r="AW19" s="32"/>
      <c r="AX19" s="32"/>
      <c r="AY19" s="32"/>
      <c r="AZ19" s="32"/>
      <c r="BA19" s="32"/>
      <c r="BB19" s="32"/>
      <c r="BC19" s="32"/>
      <c r="BD19" s="32"/>
      <c r="BE19" s="32"/>
      <c r="BF19" s="32">
        <f>SUM(Y19:AL19)</f>
        <v>0</v>
      </c>
      <c r="BG19" s="32">
        <f t="shared" si="7"/>
        <v>20</v>
      </c>
    </row>
    <row r="20" spans="1:59" ht="11.25">
      <c r="A20" s="61"/>
      <c r="B20" s="44"/>
      <c r="C20" s="45"/>
      <c r="D20" s="36" t="s">
        <v>39</v>
      </c>
      <c r="E20" s="62">
        <f>SUM(F20:X20)</f>
        <v>10</v>
      </c>
      <c r="F20" s="37">
        <v>1</v>
      </c>
      <c r="G20" s="37">
        <v>1</v>
      </c>
      <c r="H20" s="37">
        <v>1</v>
      </c>
      <c r="I20" s="37">
        <v>1</v>
      </c>
      <c r="J20" s="37">
        <v>1</v>
      </c>
      <c r="K20" s="37">
        <v>1</v>
      </c>
      <c r="L20" s="37">
        <v>1</v>
      </c>
      <c r="M20" s="37">
        <v>1</v>
      </c>
      <c r="N20" s="37">
        <v>1</v>
      </c>
      <c r="O20" s="37">
        <v>1</v>
      </c>
      <c r="P20" s="37"/>
      <c r="Q20" s="37"/>
      <c r="R20" s="37"/>
      <c r="S20" s="37"/>
      <c r="T20" s="37"/>
      <c r="U20" s="37"/>
      <c r="V20" s="98" t="s">
        <v>146</v>
      </c>
      <c r="W20" s="99" t="s">
        <v>148</v>
      </c>
      <c r="X20" s="99" t="s">
        <v>148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8"/>
      <c r="AJ20" s="38"/>
      <c r="AK20" s="38"/>
      <c r="AL20" s="98" t="s">
        <v>146</v>
      </c>
      <c r="AM20" s="100" t="s">
        <v>150</v>
      </c>
      <c r="AN20" s="100" t="s">
        <v>150</v>
      </c>
      <c r="AO20" s="100" t="s">
        <v>150</v>
      </c>
      <c r="AP20" s="100" t="s">
        <v>150</v>
      </c>
      <c r="AQ20" s="101" t="s">
        <v>151</v>
      </c>
      <c r="AR20" s="101" t="s">
        <v>151</v>
      </c>
      <c r="AS20" s="101" t="s">
        <v>151</v>
      </c>
      <c r="AT20" s="101" t="s">
        <v>151</v>
      </c>
      <c r="AU20" s="102" t="s">
        <v>153</v>
      </c>
      <c r="AV20" s="102" t="s">
        <v>153</v>
      </c>
      <c r="AW20" s="32"/>
      <c r="AX20" s="32"/>
      <c r="AY20" s="32"/>
      <c r="AZ20" s="32"/>
      <c r="BA20" s="32"/>
      <c r="BB20" s="32"/>
      <c r="BC20" s="32"/>
      <c r="BD20" s="32"/>
      <c r="BE20" s="32"/>
      <c r="BF20" s="62">
        <f>SUM(Y20:AW20)</f>
        <v>0</v>
      </c>
      <c r="BG20" s="62">
        <f t="shared" si="7"/>
        <v>10</v>
      </c>
    </row>
    <row r="21" spans="1:59" ht="24.75">
      <c r="A21" s="61"/>
      <c r="B21" s="44" t="s">
        <v>143</v>
      </c>
      <c r="C21" s="45" t="s">
        <v>188</v>
      </c>
      <c r="D21" s="41" t="s">
        <v>19</v>
      </c>
      <c r="E21" s="40">
        <f t="shared" si="3"/>
        <v>6</v>
      </c>
      <c r="F21" s="32"/>
      <c r="G21" s="32"/>
      <c r="H21" s="32"/>
      <c r="I21" s="32"/>
      <c r="J21" s="32">
        <v>1</v>
      </c>
      <c r="K21" s="32">
        <v>1</v>
      </c>
      <c r="L21" s="32">
        <v>1</v>
      </c>
      <c r="M21" s="32">
        <v>1</v>
      </c>
      <c r="N21" s="32">
        <v>1</v>
      </c>
      <c r="O21" s="32">
        <v>1</v>
      </c>
      <c r="P21" s="32"/>
      <c r="Q21" s="32"/>
      <c r="R21" s="40"/>
      <c r="S21" s="32"/>
      <c r="T21" s="32"/>
      <c r="U21" s="32"/>
      <c r="V21" s="98" t="s">
        <v>146</v>
      </c>
      <c r="W21" s="99" t="s">
        <v>148</v>
      </c>
      <c r="X21" s="99" t="s">
        <v>148</v>
      </c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  <c r="AJ21" s="33"/>
      <c r="AK21" s="33"/>
      <c r="AL21" s="98" t="s">
        <v>146</v>
      </c>
      <c r="AM21" s="100" t="s">
        <v>150</v>
      </c>
      <c r="AN21" s="100" t="s">
        <v>150</v>
      </c>
      <c r="AO21" s="100" t="s">
        <v>150</v>
      </c>
      <c r="AP21" s="100" t="s">
        <v>150</v>
      </c>
      <c r="AQ21" s="101" t="s">
        <v>151</v>
      </c>
      <c r="AR21" s="101" t="s">
        <v>151</v>
      </c>
      <c r="AS21" s="101" t="s">
        <v>151</v>
      </c>
      <c r="AT21" s="101" t="s">
        <v>151</v>
      </c>
      <c r="AU21" s="102" t="s">
        <v>153</v>
      </c>
      <c r="AV21" s="102" t="s">
        <v>153</v>
      </c>
      <c r="AW21" s="32"/>
      <c r="AX21" s="32"/>
      <c r="AY21" s="32"/>
      <c r="AZ21" s="32"/>
      <c r="BA21" s="32"/>
      <c r="BB21" s="32"/>
      <c r="BC21" s="32"/>
      <c r="BD21" s="32"/>
      <c r="BE21" s="32"/>
      <c r="BF21" s="32">
        <f>SUM(Y21:AL21)</f>
        <v>0</v>
      </c>
      <c r="BG21" s="32">
        <f t="shared" si="7"/>
        <v>6</v>
      </c>
    </row>
    <row r="22" spans="1:59" ht="11.25">
      <c r="A22" s="61"/>
      <c r="B22" s="44"/>
      <c r="C22" s="45"/>
      <c r="D22" s="36" t="s">
        <v>39</v>
      </c>
      <c r="E22" s="62">
        <f t="shared" si="3"/>
        <v>2</v>
      </c>
      <c r="F22" s="37"/>
      <c r="G22" s="37"/>
      <c r="H22" s="37"/>
      <c r="I22" s="37"/>
      <c r="J22" s="37"/>
      <c r="K22" s="37"/>
      <c r="L22" s="37"/>
      <c r="M22" s="37">
        <v>1</v>
      </c>
      <c r="N22" s="37">
        <v>1</v>
      </c>
      <c r="O22" s="37"/>
      <c r="P22" s="37"/>
      <c r="Q22" s="37"/>
      <c r="R22" s="37"/>
      <c r="S22" s="37"/>
      <c r="T22" s="37"/>
      <c r="U22" s="37"/>
      <c r="V22" s="98" t="s">
        <v>146</v>
      </c>
      <c r="W22" s="99" t="s">
        <v>148</v>
      </c>
      <c r="X22" s="99" t="s">
        <v>148</v>
      </c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8"/>
      <c r="AJ22" s="38"/>
      <c r="AK22" s="38"/>
      <c r="AL22" s="98" t="s">
        <v>146</v>
      </c>
      <c r="AM22" s="100" t="s">
        <v>150</v>
      </c>
      <c r="AN22" s="100" t="s">
        <v>150</v>
      </c>
      <c r="AO22" s="100" t="s">
        <v>150</v>
      </c>
      <c r="AP22" s="100" t="s">
        <v>150</v>
      </c>
      <c r="AQ22" s="101" t="s">
        <v>151</v>
      </c>
      <c r="AR22" s="101" t="s">
        <v>151</v>
      </c>
      <c r="AS22" s="101" t="s">
        <v>151</v>
      </c>
      <c r="AT22" s="101" t="s">
        <v>151</v>
      </c>
      <c r="AU22" s="102" t="s">
        <v>153</v>
      </c>
      <c r="AV22" s="102" t="s">
        <v>153</v>
      </c>
      <c r="AW22" s="32"/>
      <c r="AX22" s="32"/>
      <c r="AY22" s="32"/>
      <c r="AZ22" s="32"/>
      <c r="BA22" s="32"/>
      <c r="BB22" s="32"/>
      <c r="BC22" s="32"/>
      <c r="BD22" s="32"/>
      <c r="BE22" s="32"/>
      <c r="BF22" s="62">
        <f>SUM(Y22:AW22)</f>
        <v>0</v>
      </c>
      <c r="BG22" s="62">
        <f t="shared" si="7"/>
        <v>2</v>
      </c>
    </row>
    <row r="23" spans="1:59" s="4" customFormat="1" ht="9" customHeight="1">
      <c r="A23" s="81"/>
      <c r="B23" s="257"/>
      <c r="C23" s="259" t="s">
        <v>3</v>
      </c>
      <c r="D23" s="85" t="s">
        <v>19</v>
      </c>
      <c r="E23" s="68">
        <f>SUM(F23:X23)</f>
        <v>502</v>
      </c>
      <c r="F23" s="68">
        <f>F25+F33</f>
        <v>31</v>
      </c>
      <c r="G23" s="68">
        <f aca="true" t="shared" si="8" ref="G23:U23">G25+G33</f>
        <v>31</v>
      </c>
      <c r="H23" s="68">
        <f t="shared" si="8"/>
        <v>31</v>
      </c>
      <c r="I23" s="68">
        <f t="shared" si="8"/>
        <v>31</v>
      </c>
      <c r="J23" s="68">
        <f t="shared" si="8"/>
        <v>29</v>
      </c>
      <c r="K23" s="68">
        <f t="shared" si="8"/>
        <v>29</v>
      </c>
      <c r="L23" s="68">
        <f t="shared" si="8"/>
        <v>29</v>
      </c>
      <c r="M23" s="68">
        <f t="shared" si="8"/>
        <v>29</v>
      </c>
      <c r="N23" s="68">
        <f t="shared" si="8"/>
        <v>29</v>
      </c>
      <c r="O23" s="68">
        <f t="shared" si="8"/>
        <v>29</v>
      </c>
      <c r="P23" s="68">
        <f t="shared" si="8"/>
        <v>30</v>
      </c>
      <c r="Q23" s="68">
        <f t="shared" si="8"/>
        <v>30</v>
      </c>
      <c r="R23" s="68">
        <f t="shared" si="8"/>
        <v>36</v>
      </c>
      <c r="S23" s="68">
        <f t="shared" si="8"/>
        <v>36</v>
      </c>
      <c r="T23" s="68">
        <f t="shared" si="8"/>
        <v>36</v>
      </c>
      <c r="U23" s="68">
        <f t="shared" si="8"/>
        <v>36</v>
      </c>
      <c r="V23" s="98" t="s">
        <v>146</v>
      </c>
      <c r="W23" s="99" t="s">
        <v>148</v>
      </c>
      <c r="X23" s="99" t="s">
        <v>148</v>
      </c>
      <c r="Y23" s="68">
        <f>Y25+Y33</f>
        <v>32</v>
      </c>
      <c r="Z23" s="68">
        <f aca="true" t="shared" si="9" ref="Z23:AK23">Z25+Z33</f>
        <v>32</v>
      </c>
      <c r="AA23" s="68">
        <f t="shared" si="9"/>
        <v>32</v>
      </c>
      <c r="AB23" s="68">
        <f t="shared" si="9"/>
        <v>32</v>
      </c>
      <c r="AC23" s="68">
        <f t="shared" si="9"/>
        <v>32</v>
      </c>
      <c r="AD23" s="68">
        <f t="shared" si="9"/>
        <v>36</v>
      </c>
      <c r="AE23" s="68">
        <f t="shared" si="9"/>
        <v>36</v>
      </c>
      <c r="AF23" s="68">
        <f t="shared" si="9"/>
        <v>36</v>
      </c>
      <c r="AG23" s="68">
        <f t="shared" si="9"/>
        <v>36</v>
      </c>
      <c r="AH23" s="68">
        <f t="shared" si="9"/>
        <v>36</v>
      </c>
      <c r="AI23" s="68">
        <f t="shared" si="9"/>
        <v>36</v>
      </c>
      <c r="AJ23" s="68">
        <f t="shared" si="9"/>
        <v>36</v>
      </c>
      <c r="AK23" s="68">
        <f t="shared" si="9"/>
        <v>36</v>
      </c>
      <c r="AL23" s="98" t="s">
        <v>146</v>
      </c>
      <c r="AM23" s="100" t="s">
        <v>150</v>
      </c>
      <c r="AN23" s="100" t="s">
        <v>150</v>
      </c>
      <c r="AO23" s="100" t="s">
        <v>150</v>
      </c>
      <c r="AP23" s="100" t="s">
        <v>150</v>
      </c>
      <c r="AQ23" s="101" t="s">
        <v>151</v>
      </c>
      <c r="AR23" s="101" t="s">
        <v>151</v>
      </c>
      <c r="AS23" s="101" t="s">
        <v>151</v>
      </c>
      <c r="AT23" s="101" t="s">
        <v>151</v>
      </c>
      <c r="AU23" s="102" t="s">
        <v>153</v>
      </c>
      <c r="AV23" s="102" t="s">
        <v>153</v>
      </c>
      <c r="AW23" s="104"/>
      <c r="AX23" s="104"/>
      <c r="AY23" s="104"/>
      <c r="AZ23" s="104"/>
      <c r="BA23" s="104"/>
      <c r="BB23" s="104"/>
      <c r="BC23" s="104"/>
      <c r="BD23" s="104"/>
      <c r="BE23" s="104"/>
      <c r="BF23" s="68">
        <f>SUM(Y23:AL23)</f>
        <v>448</v>
      </c>
      <c r="BG23" s="68">
        <f t="shared" si="7"/>
        <v>950</v>
      </c>
    </row>
    <row r="24" spans="1:59" s="4" customFormat="1" ht="12" customHeight="1">
      <c r="A24" s="81"/>
      <c r="B24" s="258"/>
      <c r="C24" s="260"/>
      <c r="D24" s="85" t="s">
        <v>39</v>
      </c>
      <c r="E24" s="68">
        <f t="shared" si="3"/>
        <v>173</v>
      </c>
      <c r="F24" s="68">
        <f>F26+F34</f>
        <v>15</v>
      </c>
      <c r="G24" s="68">
        <f aca="true" t="shared" si="10" ref="G24:U24">G26+G34</f>
        <v>15</v>
      </c>
      <c r="H24" s="68">
        <f t="shared" si="10"/>
        <v>15</v>
      </c>
      <c r="I24" s="68">
        <f t="shared" si="10"/>
        <v>14</v>
      </c>
      <c r="J24" s="68">
        <f t="shared" si="10"/>
        <v>14</v>
      </c>
      <c r="K24" s="68">
        <f t="shared" si="10"/>
        <v>14</v>
      </c>
      <c r="L24" s="68">
        <f t="shared" si="10"/>
        <v>14</v>
      </c>
      <c r="M24" s="68">
        <f t="shared" si="10"/>
        <v>13</v>
      </c>
      <c r="N24" s="68">
        <f t="shared" si="10"/>
        <v>13</v>
      </c>
      <c r="O24" s="68">
        <f t="shared" si="10"/>
        <v>14</v>
      </c>
      <c r="P24" s="68">
        <f t="shared" si="10"/>
        <v>16</v>
      </c>
      <c r="Q24" s="68">
        <f t="shared" si="10"/>
        <v>16</v>
      </c>
      <c r="R24" s="68">
        <f t="shared" si="10"/>
        <v>0</v>
      </c>
      <c r="S24" s="68">
        <f t="shared" si="10"/>
        <v>0</v>
      </c>
      <c r="T24" s="68">
        <f t="shared" si="10"/>
        <v>0</v>
      </c>
      <c r="U24" s="68">
        <f t="shared" si="10"/>
        <v>0</v>
      </c>
      <c r="V24" s="98" t="s">
        <v>146</v>
      </c>
      <c r="W24" s="99" t="s">
        <v>148</v>
      </c>
      <c r="X24" s="99" t="s">
        <v>148</v>
      </c>
      <c r="Y24" s="68">
        <f>Y26+Y34</f>
        <v>16</v>
      </c>
      <c r="Z24" s="68">
        <f aca="true" t="shared" si="11" ref="Z24:AK24">Z26+Z34</f>
        <v>16</v>
      </c>
      <c r="AA24" s="68">
        <f t="shared" si="11"/>
        <v>15</v>
      </c>
      <c r="AB24" s="68">
        <f t="shared" si="11"/>
        <v>15</v>
      </c>
      <c r="AC24" s="68">
        <f t="shared" si="11"/>
        <v>15</v>
      </c>
      <c r="AD24" s="68">
        <f t="shared" si="11"/>
        <v>0</v>
      </c>
      <c r="AE24" s="68">
        <f t="shared" si="11"/>
        <v>0</v>
      </c>
      <c r="AF24" s="68">
        <f t="shared" si="11"/>
        <v>0</v>
      </c>
      <c r="AG24" s="68">
        <f t="shared" si="11"/>
        <v>0</v>
      </c>
      <c r="AH24" s="68">
        <f t="shared" si="11"/>
        <v>0</v>
      </c>
      <c r="AI24" s="68">
        <f t="shared" si="11"/>
        <v>0</v>
      </c>
      <c r="AJ24" s="68">
        <f t="shared" si="11"/>
        <v>0</v>
      </c>
      <c r="AK24" s="68">
        <f t="shared" si="11"/>
        <v>0</v>
      </c>
      <c r="AL24" s="98" t="s">
        <v>146</v>
      </c>
      <c r="AM24" s="100" t="s">
        <v>150</v>
      </c>
      <c r="AN24" s="100" t="s">
        <v>150</v>
      </c>
      <c r="AO24" s="100" t="s">
        <v>150</v>
      </c>
      <c r="AP24" s="100" t="s">
        <v>150</v>
      </c>
      <c r="AQ24" s="101" t="s">
        <v>151</v>
      </c>
      <c r="AR24" s="101" t="s">
        <v>151</v>
      </c>
      <c r="AS24" s="101" t="s">
        <v>151</v>
      </c>
      <c r="AT24" s="101" t="s">
        <v>151</v>
      </c>
      <c r="AU24" s="102" t="s">
        <v>153</v>
      </c>
      <c r="AV24" s="102" t="s">
        <v>153</v>
      </c>
      <c r="AW24" s="104"/>
      <c r="AX24" s="104"/>
      <c r="AY24" s="104"/>
      <c r="AZ24" s="104"/>
      <c r="BA24" s="104"/>
      <c r="BB24" s="104"/>
      <c r="BC24" s="104"/>
      <c r="BD24" s="104"/>
      <c r="BE24" s="104"/>
      <c r="BF24" s="68">
        <f>SUM(Y24:AW24)</f>
        <v>77</v>
      </c>
      <c r="BG24" s="68">
        <f t="shared" si="7"/>
        <v>250</v>
      </c>
    </row>
    <row r="25" spans="1:59" s="4" customFormat="1" ht="11.25">
      <c r="A25" s="81"/>
      <c r="B25" s="253"/>
      <c r="C25" s="255" t="s">
        <v>74</v>
      </c>
      <c r="D25" s="79" t="s">
        <v>19</v>
      </c>
      <c r="E25" s="57">
        <f t="shared" si="3"/>
        <v>122</v>
      </c>
      <c r="F25" s="57">
        <f>F31+F27+F29</f>
        <v>11</v>
      </c>
      <c r="G25" s="57">
        <f aca="true" t="shared" si="12" ref="G25:U25">G31+G27+G29</f>
        <v>11</v>
      </c>
      <c r="H25" s="57">
        <f t="shared" si="12"/>
        <v>11</v>
      </c>
      <c r="I25" s="57">
        <f t="shared" si="12"/>
        <v>11</v>
      </c>
      <c r="J25" s="57">
        <f t="shared" si="12"/>
        <v>10</v>
      </c>
      <c r="K25" s="57">
        <f t="shared" si="12"/>
        <v>10</v>
      </c>
      <c r="L25" s="57">
        <f t="shared" si="12"/>
        <v>10</v>
      </c>
      <c r="M25" s="57">
        <f t="shared" si="12"/>
        <v>10</v>
      </c>
      <c r="N25" s="57">
        <f t="shared" si="12"/>
        <v>10</v>
      </c>
      <c r="O25" s="57">
        <f t="shared" si="12"/>
        <v>10</v>
      </c>
      <c r="P25" s="57">
        <f t="shared" si="12"/>
        <v>10</v>
      </c>
      <c r="Q25" s="57">
        <f t="shared" si="12"/>
        <v>8</v>
      </c>
      <c r="R25" s="57">
        <f t="shared" si="12"/>
        <v>0</v>
      </c>
      <c r="S25" s="57">
        <f t="shared" si="12"/>
        <v>0</v>
      </c>
      <c r="T25" s="57">
        <f t="shared" si="12"/>
        <v>0</v>
      </c>
      <c r="U25" s="57">
        <f t="shared" si="12"/>
        <v>0</v>
      </c>
      <c r="V25" s="98" t="s">
        <v>146</v>
      </c>
      <c r="W25" s="99" t="s">
        <v>148</v>
      </c>
      <c r="X25" s="99" t="s">
        <v>148</v>
      </c>
      <c r="Y25" s="57">
        <f>Y31+Y27+Y29</f>
        <v>0</v>
      </c>
      <c r="Z25" s="57">
        <f aca="true" t="shared" si="13" ref="Z25:AK25">Z31+Z27+Z29</f>
        <v>0</v>
      </c>
      <c r="AA25" s="57">
        <f t="shared" si="13"/>
        <v>0</v>
      </c>
      <c r="AB25" s="57">
        <f t="shared" si="13"/>
        <v>0</v>
      </c>
      <c r="AC25" s="57">
        <f t="shared" si="13"/>
        <v>0</v>
      </c>
      <c r="AD25" s="57">
        <f t="shared" si="13"/>
        <v>0</v>
      </c>
      <c r="AE25" s="57">
        <f t="shared" si="13"/>
        <v>0</v>
      </c>
      <c r="AF25" s="57">
        <f t="shared" si="13"/>
        <v>0</v>
      </c>
      <c r="AG25" s="57">
        <f t="shared" si="13"/>
        <v>0</v>
      </c>
      <c r="AH25" s="57">
        <f t="shared" si="13"/>
        <v>0</v>
      </c>
      <c r="AI25" s="57">
        <f t="shared" si="13"/>
        <v>0</v>
      </c>
      <c r="AJ25" s="57">
        <f t="shared" si="13"/>
        <v>0</v>
      </c>
      <c r="AK25" s="57">
        <f t="shared" si="13"/>
        <v>0</v>
      </c>
      <c r="AL25" s="98" t="s">
        <v>146</v>
      </c>
      <c r="AM25" s="100" t="s">
        <v>150</v>
      </c>
      <c r="AN25" s="100" t="s">
        <v>150</v>
      </c>
      <c r="AO25" s="100" t="s">
        <v>150</v>
      </c>
      <c r="AP25" s="100" t="s">
        <v>150</v>
      </c>
      <c r="AQ25" s="101" t="s">
        <v>151</v>
      </c>
      <c r="AR25" s="101" t="s">
        <v>151</v>
      </c>
      <c r="AS25" s="101" t="s">
        <v>151</v>
      </c>
      <c r="AT25" s="101" t="s">
        <v>151</v>
      </c>
      <c r="AU25" s="102" t="s">
        <v>153</v>
      </c>
      <c r="AV25" s="102" t="s">
        <v>153</v>
      </c>
      <c r="AW25" s="103"/>
      <c r="AX25" s="103"/>
      <c r="AY25" s="103"/>
      <c r="AZ25" s="103"/>
      <c r="BA25" s="103"/>
      <c r="BB25" s="103"/>
      <c r="BC25" s="103"/>
      <c r="BD25" s="103"/>
      <c r="BE25" s="103"/>
      <c r="BF25" s="57">
        <f>SUM(Y25:AL25)</f>
        <v>0</v>
      </c>
      <c r="BG25" s="57">
        <f t="shared" si="7"/>
        <v>122</v>
      </c>
    </row>
    <row r="26" spans="1:59" s="4" customFormat="1" ht="15" customHeight="1">
      <c r="A26" s="81"/>
      <c r="B26" s="254"/>
      <c r="C26" s="256"/>
      <c r="D26" s="79" t="s">
        <v>39</v>
      </c>
      <c r="E26" s="57">
        <f t="shared" si="3"/>
        <v>54</v>
      </c>
      <c r="F26" s="57">
        <f>F32+F28+F30</f>
        <v>4</v>
      </c>
      <c r="G26" s="57">
        <f aca="true" t="shared" si="14" ref="G26:U26">G32+G28+G30</f>
        <v>5</v>
      </c>
      <c r="H26" s="57">
        <f t="shared" si="14"/>
        <v>6</v>
      </c>
      <c r="I26" s="57">
        <f t="shared" si="14"/>
        <v>5</v>
      </c>
      <c r="J26" s="57">
        <f t="shared" si="14"/>
        <v>6</v>
      </c>
      <c r="K26" s="57">
        <f t="shared" si="14"/>
        <v>5</v>
      </c>
      <c r="L26" s="57">
        <f t="shared" si="14"/>
        <v>5</v>
      </c>
      <c r="M26" s="57">
        <f t="shared" si="14"/>
        <v>5</v>
      </c>
      <c r="N26" s="57">
        <f t="shared" si="14"/>
        <v>4</v>
      </c>
      <c r="O26" s="57">
        <f t="shared" si="14"/>
        <v>4</v>
      </c>
      <c r="P26" s="57">
        <f t="shared" si="14"/>
        <v>3</v>
      </c>
      <c r="Q26" s="57">
        <f t="shared" si="14"/>
        <v>2</v>
      </c>
      <c r="R26" s="57">
        <f t="shared" si="14"/>
        <v>0</v>
      </c>
      <c r="S26" s="57">
        <f t="shared" si="14"/>
        <v>0</v>
      </c>
      <c r="T26" s="57">
        <f t="shared" si="14"/>
        <v>0</v>
      </c>
      <c r="U26" s="57">
        <f t="shared" si="14"/>
        <v>0</v>
      </c>
      <c r="V26" s="98" t="s">
        <v>146</v>
      </c>
      <c r="W26" s="99" t="s">
        <v>148</v>
      </c>
      <c r="X26" s="99" t="s">
        <v>148</v>
      </c>
      <c r="Y26" s="57">
        <f aca="true" t="shared" si="15" ref="Y26:AK26">Y32+Y28+Y30</f>
        <v>0</v>
      </c>
      <c r="Z26" s="57">
        <f t="shared" si="15"/>
        <v>0</v>
      </c>
      <c r="AA26" s="57">
        <f t="shared" si="15"/>
        <v>0</v>
      </c>
      <c r="AB26" s="57">
        <f t="shared" si="15"/>
        <v>0</v>
      </c>
      <c r="AC26" s="57">
        <f t="shared" si="15"/>
        <v>0</v>
      </c>
      <c r="AD26" s="57">
        <f t="shared" si="15"/>
        <v>0</v>
      </c>
      <c r="AE26" s="57">
        <f t="shared" si="15"/>
        <v>0</v>
      </c>
      <c r="AF26" s="57">
        <f t="shared" si="15"/>
        <v>0</v>
      </c>
      <c r="AG26" s="57">
        <f t="shared" si="15"/>
        <v>0</v>
      </c>
      <c r="AH26" s="57">
        <f t="shared" si="15"/>
        <v>0</v>
      </c>
      <c r="AI26" s="57">
        <f t="shared" si="15"/>
        <v>0</v>
      </c>
      <c r="AJ26" s="57">
        <f t="shared" si="15"/>
        <v>0</v>
      </c>
      <c r="AK26" s="57">
        <f t="shared" si="15"/>
        <v>0</v>
      </c>
      <c r="AL26" s="98" t="s">
        <v>146</v>
      </c>
      <c r="AM26" s="100" t="s">
        <v>150</v>
      </c>
      <c r="AN26" s="100" t="s">
        <v>150</v>
      </c>
      <c r="AO26" s="100" t="s">
        <v>150</v>
      </c>
      <c r="AP26" s="100" t="s">
        <v>150</v>
      </c>
      <c r="AQ26" s="101" t="s">
        <v>151</v>
      </c>
      <c r="AR26" s="101" t="s">
        <v>151</v>
      </c>
      <c r="AS26" s="101" t="s">
        <v>151</v>
      </c>
      <c r="AT26" s="101" t="s">
        <v>151</v>
      </c>
      <c r="AU26" s="102" t="s">
        <v>153</v>
      </c>
      <c r="AV26" s="102" t="s">
        <v>153</v>
      </c>
      <c r="AW26" s="103"/>
      <c r="AX26" s="103"/>
      <c r="AY26" s="103"/>
      <c r="AZ26" s="103"/>
      <c r="BA26" s="103"/>
      <c r="BB26" s="103"/>
      <c r="BC26" s="103"/>
      <c r="BD26" s="103"/>
      <c r="BE26" s="103"/>
      <c r="BF26" s="57">
        <f>SUM(Y26:AW26)</f>
        <v>0</v>
      </c>
      <c r="BG26" s="57">
        <f t="shared" si="7"/>
        <v>54</v>
      </c>
    </row>
    <row r="27" spans="1:59" s="4" customFormat="1" ht="17.25" customHeight="1">
      <c r="A27" s="81"/>
      <c r="B27" s="43" t="s">
        <v>11</v>
      </c>
      <c r="C27" s="69" t="s">
        <v>209</v>
      </c>
      <c r="D27" s="41" t="s">
        <v>19</v>
      </c>
      <c r="E27" s="40">
        <f aca="true" t="shared" si="16" ref="E27:E32">SUM(F27:X27)</f>
        <v>52</v>
      </c>
      <c r="F27" s="40">
        <v>5</v>
      </c>
      <c r="G27" s="40">
        <v>5</v>
      </c>
      <c r="H27" s="40">
        <v>5</v>
      </c>
      <c r="I27" s="40">
        <v>5</v>
      </c>
      <c r="J27" s="40">
        <v>4</v>
      </c>
      <c r="K27" s="40">
        <v>4</v>
      </c>
      <c r="L27" s="40">
        <v>4</v>
      </c>
      <c r="M27" s="40">
        <v>4</v>
      </c>
      <c r="N27" s="40">
        <v>4</v>
      </c>
      <c r="O27" s="40">
        <v>4</v>
      </c>
      <c r="P27" s="40">
        <v>4</v>
      </c>
      <c r="Q27" s="40">
        <v>4</v>
      </c>
      <c r="R27" s="40"/>
      <c r="S27" s="40"/>
      <c r="T27" s="40"/>
      <c r="U27" s="40"/>
      <c r="V27" s="98" t="s">
        <v>146</v>
      </c>
      <c r="W27" s="99" t="s">
        <v>148</v>
      </c>
      <c r="X27" s="99" t="s">
        <v>148</v>
      </c>
      <c r="Y27" s="32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98" t="s">
        <v>146</v>
      </c>
      <c r="AM27" s="100" t="s">
        <v>150</v>
      </c>
      <c r="AN27" s="100" t="s">
        <v>150</v>
      </c>
      <c r="AO27" s="100" t="s">
        <v>150</v>
      </c>
      <c r="AP27" s="100" t="s">
        <v>150</v>
      </c>
      <c r="AQ27" s="101" t="s">
        <v>151</v>
      </c>
      <c r="AR27" s="101" t="s">
        <v>151</v>
      </c>
      <c r="AS27" s="101" t="s">
        <v>151</v>
      </c>
      <c r="AT27" s="101" t="s">
        <v>151</v>
      </c>
      <c r="AU27" s="102" t="s">
        <v>153</v>
      </c>
      <c r="AV27" s="102" t="s">
        <v>153</v>
      </c>
      <c r="AW27" s="32"/>
      <c r="AX27" s="32"/>
      <c r="AY27" s="32"/>
      <c r="AZ27" s="32"/>
      <c r="BA27" s="32"/>
      <c r="BB27" s="32"/>
      <c r="BC27" s="32"/>
      <c r="BD27" s="32"/>
      <c r="BE27" s="32"/>
      <c r="BF27" s="32">
        <f>SUM(Y27:AL27)</f>
        <v>0</v>
      </c>
      <c r="BG27" s="32">
        <f t="shared" si="7"/>
        <v>52</v>
      </c>
    </row>
    <row r="28" spans="1:59" s="4" customFormat="1" ht="15" customHeight="1">
      <c r="A28" s="81"/>
      <c r="B28" s="43"/>
      <c r="C28" s="43"/>
      <c r="D28" s="36" t="s">
        <v>39</v>
      </c>
      <c r="E28" s="62">
        <f t="shared" si="16"/>
        <v>21</v>
      </c>
      <c r="F28" s="37">
        <v>2</v>
      </c>
      <c r="G28" s="37">
        <v>2</v>
      </c>
      <c r="H28" s="37">
        <v>2</v>
      </c>
      <c r="I28" s="37">
        <v>2</v>
      </c>
      <c r="J28" s="37">
        <v>2</v>
      </c>
      <c r="K28" s="37">
        <v>2</v>
      </c>
      <c r="L28" s="37">
        <v>2</v>
      </c>
      <c r="M28" s="37">
        <v>2</v>
      </c>
      <c r="N28" s="37">
        <v>2</v>
      </c>
      <c r="O28" s="37">
        <v>2</v>
      </c>
      <c r="P28" s="37">
        <v>1</v>
      </c>
      <c r="Q28" s="37"/>
      <c r="R28" s="37"/>
      <c r="S28" s="37"/>
      <c r="T28" s="37"/>
      <c r="U28" s="37"/>
      <c r="V28" s="98" t="s">
        <v>146</v>
      </c>
      <c r="W28" s="99" t="s">
        <v>148</v>
      </c>
      <c r="X28" s="99" t="s">
        <v>148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8"/>
      <c r="AK28" s="38"/>
      <c r="AL28" s="98" t="s">
        <v>146</v>
      </c>
      <c r="AM28" s="100" t="s">
        <v>150</v>
      </c>
      <c r="AN28" s="100" t="s">
        <v>150</v>
      </c>
      <c r="AO28" s="100" t="s">
        <v>150</v>
      </c>
      <c r="AP28" s="100" t="s">
        <v>150</v>
      </c>
      <c r="AQ28" s="101" t="s">
        <v>151</v>
      </c>
      <c r="AR28" s="101" t="s">
        <v>151</v>
      </c>
      <c r="AS28" s="101" t="s">
        <v>151</v>
      </c>
      <c r="AT28" s="101" t="s">
        <v>151</v>
      </c>
      <c r="AU28" s="102" t="s">
        <v>153</v>
      </c>
      <c r="AV28" s="102" t="s">
        <v>153</v>
      </c>
      <c r="AW28" s="32"/>
      <c r="AX28" s="32"/>
      <c r="AY28" s="32"/>
      <c r="AZ28" s="32"/>
      <c r="BA28" s="32"/>
      <c r="BB28" s="32"/>
      <c r="BC28" s="32"/>
      <c r="BD28" s="32"/>
      <c r="BE28" s="32"/>
      <c r="BF28" s="62">
        <f>SUM(Y28:AW28)</f>
        <v>0</v>
      </c>
      <c r="BG28" s="62">
        <f t="shared" si="7"/>
        <v>21</v>
      </c>
    </row>
    <row r="29" spans="1:59" s="4" customFormat="1" ht="15" customHeight="1">
      <c r="A29" s="81"/>
      <c r="B29" s="43" t="s">
        <v>189</v>
      </c>
      <c r="C29" s="46" t="s">
        <v>12</v>
      </c>
      <c r="D29" s="41" t="s">
        <v>19</v>
      </c>
      <c r="E29" s="40">
        <f t="shared" si="16"/>
        <v>34</v>
      </c>
      <c r="F29" s="32">
        <v>3</v>
      </c>
      <c r="G29" s="32">
        <v>3</v>
      </c>
      <c r="H29" s="32">
        <v>3</v>
      </c>
      <c r="I29" s="32">
        <v>3</v>
      </c>
      <c r="J29" s="32">
        <v>3</v>
      </c>
      <c r="K29" s="32">
        <v>3</v>
      </c>
      <c r="L29" s="32">
        <v>3</v>
      </c>
      <c r="M29" s="32">
        <v>3</v>
      </c>
      <c r="N29" s="32">
        <v>3</v>
      </c>
      <c r="O29" s="32">
        <v>3</v>
      </c>
      <c r="P29" s="32">
        <v>3</v>
      </c>
      <c r="Q29" s="32">
        <v>1</v>
      </c>
      <c r="R29" s="32"/>
      <c r="S29" s="32"/>
      <c r="T29" s="32"/>
      <c r="U29" s="32"/>
      <c r="V29" s="98" t="s">
        <v>146</v>
      </c>
      <c r="W29" s="99" t="s">
        <v>148</v>
      </c>
      <c r="X29" s="99" t="s">
        <v>148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/>
      <c r="AK29" s="33"/>
      <c r="AL29" s="98" t="s">
        <v>146</v>
      </c>
      <c r="AM29" s="100" t="s">
        <v>150</v>
      </c>
      <c r="AN29" s="100" t="s">
        <v>150</v>
      </c>
      <c r="AO29" s="100" t="s">
        <v>150</v>
      </c>
      <c r="AP29" s="100" t="s">
        <v>150</v>
      </c>
      <c r="AQ29" s="101" t="s">
        <v>151</v>
      </c>
      <c r="AR29" s="101" t="s">
        <v>151</v>
      </c>
      <c r="AS29" s="101" t="s">
        <v>151</v>
      </c>
      <c r="AT29" s="101" t="s">
        <v>151</v>
      </c>
      <c r="AU29" s="102" t="s">
        <v>153</v>
      </c>
      <c r="AV29" s="102" t="s">
        <v>153</v>
      </c>
      <c r="AW29" s="32"/>
      <c r="AX29" s="32"/>
      <c r="AY29" s="32"/>
      <c r="AZ29" s="32"/>
      <c r="BA29" s="32"/>
      <c r="BB29" s="32"/>
      <c r="BC29" s="32"/>
      <c r="BD29" s="32"/>
      <c r="BE29" s="32"/>
      <c r="BF29" s="32">
        <f>SUM(Y29:AL29)</f>
        <v>0</v>
      </c>
      <c r="BG29" s="32">
        <f t="shared" si="7"/>
        <v>34</v>
      </c>
    </row>
    <row r="30" spans="1:59" s="4" customFormat="1" ht="15" customHeight="1">
      <c r="A30" s="81"/>
      <c r="B30" s="43"/>
      <c r="C30" s="43"/>
      <c r="D30" s="36" t="s">
        <v>39</v>
      </c>
      <c r="E30" s="62">
        <f t="shared" si="16"/>
        <v>17</v>
      </c>
      <c r="F30" s="37"/>
      <c r="G30" s="37">
        <v>1</v>
      </c>
      <c r="H30" s="37">
        <v>2</v>
      </c>
      <c r="I30" s="37">
        <v>2</v>
      </c>
      <c r="J30" s="37">
        <v>2</v>
      </c>
      <c r="K30" s="37">
        <v>2</v>
      </c>
      <c r="L30" s="37">
        <v>2</v>
      </c>
      <c r="M30" s="37">
        <v>2</v>
      </c>
      <c r="N30" s="37">
        <v>1</v>
      </c>
      <c r="O30" s="37">
        <v>1</v>
      </c>
      <c r="P30" s="37">
        <v>1</v>
      </c>
      <c r="Q30" s="37">
        <v>1</v>
      </c>
      <c r="R30" s="37"/>
      <c r="S30" s="37"/>
      <c r="T30" s="37"/>
      <c r="U30" s="37"/>
      <c r="V30" s="98" t="s">
        <v>146</v>
      </c>
      <c r="W30" s="99" t="s">
        <v>148</v>
      </c>
      <c r="X30" s="99" t="s">
        <v>148</v>
      </c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8"/>
      <c r="AK30" s="38"/>
      <c r="AL30" s="98" t="s">
        <v>146</v>
      </c>
      <c r="AM30" s="100" t="s">
        <v>150</v>
      </c>
      <c r="AN30" s="100" t="s">
        <v>150</v>
      </c>
      <c r="AO30" s="100" t="s">
        <v>150</v>
      </c>
      <c r="AP30" s="100" t="s">
        <v>150</v>
      </c>
      <c r="AQ30" s="101" t="s">
        <v>151</v>
      </c>
      <c r="AR30" s="101" t="s">
        <v>151</v>
      </c>
      <c r="AS30" s="101" t="s">
        <v>151</v>
      </c>
      <c r="AT30" s="101" t="s">
        <v>151</v>
      </c>
      <c r="AU30" s="102" t="s">
        <v>153</v>
      </c>
      <c r="AV30" s="102" t="s">
        <v>153</v>
      </c>
      <c r="AW30" s="32"/>
      <c r="AX30" s="32"/>
      <c r="AY30" s="32"/>
      <c r="AZ30" s="32"/>
      <c r="BA30" s="32"/>
      <c r="BB30" s="32"/>
      <c r="BC30" s="32"/>
      <c r="BD30" s="32"/>
      <c r="BE30" s="32"/>
      <c r="BF30" s="62">
        <f>SUM(Y30:AW30)</f>
        <v>0</v>
      </c>
      <c r="BG30" s="62">
        <f t="shared" si="7"/>
        <v>17</v>
      </c>
    </row>
    <row r="31" spans="1:59" ht="18" customHeight="1">
      <c r="A31" s="61"/>
      <c r="B31" s="43" t="s">
        <v>75</v>
      </c>
      <c r="C31" s="69" t="s">
        <v>13</v>
      </c>
      <c r="D31" s="41" t="s">
        <v>19</v>
      </c>
      <c r="E31" s="40">
        <f t="shared" si="16"/>
        <v>36</v>
      </c>
      <c r="F31" s="40">
        <v>3</v>
      </c>
      <c r="G31" s="40">
        <v>3</v>
      </c>
      <c r="H31" s="40">
        <v>3</v>
      </c>
      <c r="I31" s="40">
        <v>3</v>
      </c>
      <c r="J31" s="40">
        <v>3</v>
      </c>
      <c r="K31" s="40">
        <v>3</v>
      </c>
      <c r="L31" s="40">
        <v>3</v>
      </c>
      <c r="M31" s="40">
        <v>3</v>
      </c>
      <c r="N31" s="40">
        <v>3</v>
      </c>
      <c r="O31" s="40">
        <v>3</v>
      </c>
      <c r="P31" s="40">
        <v>3</v>
      </c>
      <c r="Q31" s="40">
        <v>3</v>
      </c>
      <c r="R31" s="40"/>
      <c r="S31" s="40"/>
      <c r="T31" s="40"/>
      <c r="U31" s="40"/>
      <c r="V31" s="98" t="s">
        <v>146</v>
      </c>
      <c r="W31" s="99" t="s">
        <v>148</v>
      </c>
      <c r="X31" s="99" t="s">
        <v>148</v>
      </c>
      <c r="Y31" s="32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98" t="s">
        <v>146</v>
      </c>
      <c r="AM31" s="100" t="s">
        <v>150</v>
      </c>
      <c r="AN31" s="100" t="s">
        <v>150</v>
      </c>
      <c r="AO31" s="100" t="s">
        <v>150</v>
      </c>
      <c r="AP31" s="100" t="s">
        <v>150</v>
      </c>
      <c r="AQ31" s="101" t="s">
        <v>151</v>
      </c>
      <c r="AR31" s="101" t="s">
        <v>151</v>
      </c>
      <c r="AS31" s="101" t="s">
        <v>151</v>
      </c>
      <c r="AT31" s="101" t="s">
        <v>151</v>
      </c>
      <c r="AU31" s="102" t="s">
        <v>153</v>
      </c>
      <c r="AV31" s="102" t="s">
        <v>153</v>
      </c>
      <c r="AW31" s="32"/>
      <c r="AX31" s="32"/>
      <c r="AY31" s="32"/>
      <c r="AZ31" s="32"/>
      <c r="BA31" s="32"/>
      <c r="BB31" s="32"/>
      <c r="BC31" s="32"/>
      <c r="BD31" s="32"/>
      <c r="BE31" s="32"/>
      <c r="BF31" s="32">
        <f>SUM(Y31:AL31)</f>
        <v>0</v>
      </c>
      <c r="BG31" s="32">
        <f t="shared" si="7"/>
        <v>36</v>
      </c>
    </row>
    <row r="32" spans="1:59" ht="13.5" customHeight="1">
      <c r="A32" s="61"/>
      <c r="B32" s="43"/>
      <c r="C32" s="43"/>
      <c r="D32" s="36" t="s">
        <v>39</v>
      </c>
      <c r="E32" s="62">
        <f t="shared" si="16"/>
        <v>16</v>
      </c>
      <c r="F32" s="37">
        <v>2</v>
      </c>
      <c r="G32" s="37">
        <v>2</v>
      </c>
      <c r="H32" s="37">
        <v>2</v>
      </c>
      <c r="I32" s="37">
        <v>1</v>
      </c>
      <c r="J32" s="37">
        <v>2</v>
      </c>
      <c r="K32" s="37">
        <v>1</v>
      </c>
      <c r="L32" s="37">
        <v>1</v>
      </c>
      <c r="M32" s="37">
        <v>1</v>
      </c>
      <c r="N32" s="37">
        <v>1</v>
      </c>
      <c r="O32" s="37">
        <v>1</v>
      </c>
      <c r="P32" s="37">
        <v>1</v>
      </c>
      <c r="Q32" s="37">
        <v>1</v>
      </c>
      <c r="R32" s="37"/>
      <c r="S32" s="37"/>
      <c r="T32" s="37"/>
      <c r="U32" s="37"/>
      <c r="V32" s="98" t="s">
        <v>146</v>
      </c>
      <c r="W32" s="99" t="s">
        <v>148</v>
      </c>
      <c r="X32" s="99" t="s">
        <v>148</v>
      </c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8"/>
      <c r="AK32" s="38"/>
      <c r="AL32" s="98" t="s">
        <v>146</v>
      </c>
      <c r="AM32" s="100" t="s">
        <v>150</v>
      </c>
      <c r="AN32" s="100" t="s">
        <v>150</v>
      </c>
      <c r="AO32" s="100" t="s">
        <v>150</v>
      </c>
      <c r="AP32" s="100" t="s">
        <v>150</v>
      </c>
      <c r="AQ32" s="101" t="s">
        <v>151</v>
      </c>
      <c r="AR32" s="101" t="s">
        <v>151</v>
      </c>
      <c r="AS32" s="101" t="s">
        <v>151</v>
      </c>
      <c r="AT32" s="101" t="s">
        <v>151</v>
      </c>
      <c r="AU32" s="102" t="s">
        <v>153</v>
      </c>
      <c r="AV32" s="102" t="s">
        <v>153</v>
      </c>
      <c r="AW32" s="32"/>
      <c r="AX32" s="32"/>
      <c r="AY32" s="32"/>
      <c r="AZ32" s="32"/>
      <c r="BA32" s="32"/>
      <c r="BB32" s="32"/>
      <c r="BC32" s="32"/>
      <c r="BD32" s="32"/>
      <c r="BE32" s="32"/>
      <c r="BF32" s="62">
        <f>SUM(Y32:AW32)</f>
        <v>0</v>
      </c>
      <c r="BG32" s="62">
        <f t="shared" si="7"/>
        <v>16</v>
      </c>
    </row>
    <row r="33" spans="1:59" s="4" customFormat="1" ht="13.5" customHeight="1">
      <c r="A33" s="81"/>
      <c r="B33" s="206"/>
      <c r="C33" s="208" t="s">
        <v>15</v>
      </c>
      <c r="D33" s="79" t="s">
        <v>19</v>
      </c>
      <c r="E33" s="57">
        <f t="shared" si="3"/>
        <v>380</v>
      </c>
      <c r="F33" s="57">
        <f>F35+F55+F45</f>
        <v>20</v>
      </c>
      <c r="G33" s="57">
        <f aca="true" t="shared" si="17" ref="G33:AK33">G35+G55+G45</f>
        <v>20</v>
      </c>
      <c r="H33" s="57">
        <f t="shared" si="17"/>
        <v>20</v>
      </c>
      <c r="I33" s="57">
        <f t="shared" si="17"/>
        <v>20</v>
      </c>
      <c r="J33" s="57">
        <f t="shared" si="17"/>
        <v>19</v>
      </c>
      <c r="K33" s="57">
        <f t="shared" si="17"/>
        <v>19</v>
      </c>
      <c r="L33" s="57">
        <f t="shared" si="17"/>
        <v>19</v>
      </c>
      <c r="M33" s="57">
        <f t="shared" si="17"/>
        <v>19</v>
      </c>
      <c r="N33" s="57">
        <f t="shared" si="17"/>
        <v>19</v>
      </c>
      <c r="O33" s="57">
        <f t="shared" si="17"/>
        <v>19</v>
      </c>
      <c r="P33" s="57">
        <f t="shared" si="17"/>
        <v>20</v>
      </c>
      <c r="Q33" s="57">
        <f t="shared" si="17"/>
        <v>22</v>
      </c>
      <c r="R33" s="57">
        <f t="shared" si="17"/>
        <v>36</v>
      </c>
      <c r="S33" s="57">
        <f t="shared" si="17"/>
        <v>36</v>
      </c>
      <c r="T33" s="57">
        <f t="shared" si="17"/>
        <v>36</v>
      </c>
      <c r="U33" s="57">
        <f t="shared" si="17"/>
        <v>36</v>
      </c>
      <c r="V33" s="98" t="s">
        <v>146</v>
      </c>
      <c r="W33" s="99" t="s">
        <v>148</v>
      </c>
      <c r="X33" s="99" t="s">
        <v>148</v>
      </c>
      <c r="Y33" s="57">
        <f t="shared" si="17"/>
        <v>32</v>
      </c>
      <c r="Z33" s="57">
        <f t="shared" si="17"/>
        <v>32</v>
      </c>
      <c r="AA33" s="57">
        <f t="shared" si="17"/>
        <v>32</v>
      </c>
      <c r="AB33" s="57">
        <f t="shared" si="17"/>
        <v>32</v>
      </c>
      <c r="AC33" s="57">
        <f t="shared" si="17"/>
        <v>32</v>
      </c>
      <c r="AD33" s="57">
        <f t="shared" si="17"/>
        <v>36</v>
      </c>
      <c r="AE33" s="57">
        <f t="shared" si="17"/>
        <v>36</v>
      </c>
      <c r="AF33" s="57">
        <f t="shared" si="17"/>
        <v>36</v>
      </c>
      <c r="AG33" s="57">
        <f t="shared" si="17"/>
        <v>36</v>
      </c>
      <c r="AH33" s="57">
        <f t="shared" si="17"/>
        <v>36</v>
      </c>
      <c r="AI33" s="57">
        <f t="shared" si="17"/>
        <v>36</v>
      </c>
      <c r="AJ33" s="57">
        <f t="shared" si="17"/>
        <v>36</v>
      </c>
      <c r="AK33" s="57">
        <f t="shared" si="17"/>
        <v>36</v>
      </c>
      <c r="AL33" s="98" t="s">
        <v>146</v>
      </c>
      <c r="AM33" s="100" t="s">
        <v>150</v>
      </c>
      <c r="AN33" s="100" t="s">
        <v>150</v>
      </c>
      <c r="AO33" s="100" t="s">
        <v>150</v>
      </c>
      <c r="AP33" s="100" t="s">
        <v>150</v>
      </c>
      <c r="AQ33" s="101" t="s">
        <v>151</v>
      </c>
      <c r="AR33" s="101" t="s">
        <v>151</v>
      </c>
      <c r="AS33" s="101" t="s">
        <v>151</v>
      </c>
      <c r="AT33" s="101" t="s">
        <v>151</v>
      </c>
      <c r="AU33" s="102" t="s">
        <v>153</v>
      </c>
      <c r="AV33" s="102" t="s">
        <v>153</v>
      </c>
      <c r="AW33" s="103"/>
      <c r="AX33" s="103"/>
      <c r="AY33" s="103"/>
      <c r="AZ33" s="103"/>
      <c r="BA33" s="103"/>
      <c r="BB33" s="103"/>
      <c r="BC33" s="103"/>
      <c r="BD33" s="103"/>
      <c r="BE33" s="103"/>
      <c r="BF33" s="57">
        <f>SUM(Y33:AL33)</f>
        <v>448</v>
      </c>
      <c r="BG33" s="57">
        <f t="shared" si="7"/>
        <v>828</v>
      </c>
    </row>
    <row r="34" spans="1:59" s="4" customFormat="1" ht="12.75" customHeight="1">
      <c r="A34" s="81"/>
      <c r="B34" s="207"/>
      <c r="C34" s="209"/>
      <c r="D34" s="79" t="s">
        <v>39</v>
      </c>
      <c r="E34" s="57">
        <f t="shared" si="3"/>
        <v>119</v>
      </c>
      <c r="F34" s="57">
        <f>F36+F56+F46</f>
        <v>11</v>
      </c>
      <c r="G34" s="57">
        <f aca="true" t="shared" si="18" ref="G34:AK34">G36+G56+G46</f>
        <v>10</v>
      </c>
      <c r="H34" s="57">
        <f t="shared" si="18"/>
        <v>9</v>
      </c>
      <c r="I34" s="57">
        <f t="shared" si="18"/>
        <v>9</v>
      </c>
      <c r="J34" s="57">
        <f t="shared" si="18"/>
        <v>8</v>
      </c>
      <c r="K34" s="57">
        <f t="shared" si="18"/>
        <v>9</v>
      </c>
      <c r="L34" s="57">
        <f t="shared" si="18"/>
        <v>9</v>
      </c>
      <c r="M34" s="57">
        <f t="shared" si="18"/>
        <v>8</v>
      </c>
      <c r="N34" s="57">
        <f t="shared" si="18"/>
        <v>9</v>
      </c>
      <c r="O34" s="57">
        <f t="shared" si="18"/>
        <v>10</v>
      </c>
      <c r="P34" s="57">
        <f t="shared" si="18"/>
        <v>13</v>
      </c>
      <c r="Q34" s="57">
        <f t="shared" si="18"/>
        <v>14</v>
      </c>
      <c r="R34" s="57">
        <f t="shared" si="18"/>
        <v>0</v>
      </c>
      <c r="S34" s="57">
        <f t="shared" si="18"/>
        <v>0</v>
      </c>
      <c r="T34" s="57">
        <f t="shared" si="18"/>
        <v>0</v>
      </c>
      <c r="U34" s="57">
        <f t="shared" si="18"/>
        <v>0</v>
      </c>
      <c r="V34" s="98" t="s">
        <v>146</v>
      </c>
      <c r="W34" s="99" t="s">
        <v>148</v>
      </c>
      <c r="X34" s="99" t="s">
        <v>148</v>
      </c>
      <c r="Y34" s="57">
        <f t="shared" si="18"/>
        <v>16</v>
      </c>
      <c r="Z34" s="57">
        <f t="shared" si="18"/>
        <v>16</v>
      </c>
      <c r="AA34" s="57">
        <f t="shared" si="18"/>
        <v>15</v>
      </c>
      <c r="AB34" s="57">
        <f t="shared" si="18"/>
        <v>15</v>
      </c>
      <c r="AC34" s="57">
        <f t="shared" si="18"/>
        <v>15</v>
      </c>
      <c r="AD34" s="57">
        <f t="shared" si="18"/>
        <v>0</v>
      </c>
      <c r="AE34" s="57">
        <f t="shared" si="18"/>
        <v>0</v>
      </c>
      <c r="AF34" s="57">
        <f t="shared" si="18"/>
        <v>0</v>
      </c>
      <c r="AG34" s="57">
        <f t="shared" si="18"/>
        <v>0</v>
      </c>
      <c r="AH34" s="57">
        <f t="shared" si="18"/>
        <v>0</v>
      </c>
      <c r="AI34" s="57">
        <f t="shared" si="18"/>
        <v>0</v>
      </c>
      <c r="AJ34" s="57">
        <f t="shared" si="18"/>
        <v>0</v>
      </c>
      <c r="AK34" s="57">
        <f t="shared" si="18"/>
        <v>0</v>
      </c>
      <c r="AL34" s="98" t="s">
        <v>146</v>
      </c>
      <c r="AM34" s="100" t="s">
        <v>150</v>
      </c>
      <c r="AN34" s="100" t="s">
        <v>150</v>
      </c>
      <c r="AO34" s="100" t="s">
        <v>150</v>
      </c>
      <c r="AP34" s="100" t="s">
        <v>150</v>
      </c>
      <c r="AQ34" s="101" t="s">
        <v>151</v>
      </c>
      <c r="AR34" s="101" t="s">
        <v>151</v>
      </c>
      <c r="AS34" s="101" t="s">
        <v>151</v>
      </c>
      <c r="AT34" s="101" t="s">
        <v>151</v>
      </c>
      <c r="AU34" s="102" t="s">
        <v>153</v>
      </c>
      <c r="AV34" s="102" t="s">
        <v>153</v>
      </c>
      <c r="AW34" s="103"/>
      <c r="AX34" s="103"/>
      <c r="AY34" s="103"/>
      <c r="AZ34" s="103"/>
      <c r="BA34" s="103"/>
      <c r="BB34" s="103"/>
      <c r="BC34" s="103"/>
      <c r="BD34" s="103"/>
      <c r="BE34" s="103"/>
      <c r="BF34" s="57">
        <f>SUM(Y34:AW34)</f>
        <v>77</v>
      </c>
      <c r="BG34" s="57">
        <f t="shared" si="7"/>
        <v>196</v>
      </c>
    </row>
    <row r="35" spans="1:59" s="4" customFormat="1" ht="39">
      <c r="A35" s="81"/>
      <c r="B35" s="65" t="s">
        <v>139</v>
      </c>
      <c r="C35" s="66" t="s">
        <v>210</v>
      </c>
      <c r="D35" s="67" t="s">
        <v>19</v>
      </c>
      <c r="E35" s="57">
        <f>SUM(F35:X35)</f>
        <v>26</v>
      </c>
      <c r="F35" s="57">
        <f>F37+F39+F41+F43</f>
        <v>3</v>
      </c>
      <c r="G35" s="57">
        <f aca="true" t="shared" si="19" ref="G35:U36">G37+G39+G41+G43</f>
        <v>3</v>
      </c>
      <c r="H35" s="57">
        <f t="shared" si="19"/>
        <v>2</v>
      </c>
      <c r="I35" s="57">
        <f t="shared" si="19"/>
        <v>2</v>
      </c>
      <c r="J35" s="57">
        <f t="shared" si="19"/>
        <v>2</v>
      </c>
      <c r="K35" s="57">
        <f t="shared" si="19"/>
        <v>2</v>
      </c>
      <c r="L35" s="57">
        <f t="shared" si="19"/>
        <v>2</v>
      </c>
      <c r="M35" s="57">
        <f t="shared" si="19"/>
        <v>2</v>
      </c>
      <c r="N35" s="57">
        <f t="shared" si="19"/>
        <v>2</v>
      </c>
      <c r="O35" s="57">
        <f t="shared" si="19"/>
        <v>2</v>
      </c>
      <c r="P35" s="57">
        <f t="shared" si="19"/>
        <v>2</v>
      </c>
      <c r="Q35" s="57">
        <f t="shared" si="19"/>
        <v>2</v>
      </c>
      <c r="R35" s="57">
        <f t="shared" si="19"/>
        <v>0</v>
      </c>
      <c r="S35" s="57">
        <f t="shared" si="19"/>
        <v>0</v>
      </c>
      <c r="T35" s="57">
        <f t="shared" si="19"/>
        <v>0</v>
      </c>
      <c r="U35" s="57">
        <f t="shared" si="19"/>
        <v>0</v>
      </c>
      <c r="V35" s="98" t="s">
        <v>146</v>
      </c>
      <c r="W35" s="99" t="s">
        <v>148</v>
      </c>
      <c r="X35" s="99" t="s">
        <v>148</v>
      </c>
      <c r="Y35" s="57">
        <f aca="true" t="shared" si="20" ref="Y35:AK35">Y37+Y39+Y41+Y43</f>
        <v>13</v>
      </c>
      <c r="Z35" s="57">
        <f t="shared" si="20"/>
        <v>13</v>
      </c>
      <c r="AA35" s="57">
        <f t="shared" si="20"/>
        <v>13</v>
      </c>
      <c r="AB35" s="57">
        <f t="shared" si="20"/>
        <v>13</v>
      </c>
      <c r="AC35" s="57">
        <f t="shared" si="20"/>
        <v>14</v>
      </c>
      <c r="AD35" s="57">
        <f t="shared" si="20"/>
        <v>36</v>
      </c>
      <c r="AE35" s="57">
        <f t="shared" si="20"/>
        <v>36</v>
      </c>
      <c r="AF35" s="57">
        <f t="shared" si="20"/>
        <v>36</v>
      </c>
      <c r="AG35" s="57">
        <f t="shared" si="20"/>
        <v>36</v>
      </c>
      <c r="AH35" s="57">
        <f t="shared" si="20"/>
        <v>0</v>
      </c>
      <c r="AI35" s="57">
        <f t="shared" si="20"/>
        <v>0</v>
      </c>
      <c r="AJ35" s="57">
        <f t="shared" si="20"/>
        <v>0</v>
      </c>
      <c r="AK35" s="57">
        <f t="shared" si="20"/>
        <v>0</v>
      </c>
      <c r="AL35" s="98" t="s">
        <v>146</v>
      </c>
      <c r="AM35" s="100" t="s">
        <v>150</v>
      </c>
      <c r="AN35" s="100" t="s">
        <v>150</v>
      </c>
      <c r="AO35" s="100" t="s">
        <v>150</v>
      </c>
      <c r="AP35" s="100" t="s">
        <v>150</v>
      </c>
      <c r="AQ35" s="101" t="s">
        <v>151</v>
      </c>
      <c r="AR35" s="101" t="s">
        <v>151</v>
      </c>
      <c r="AS35" s="101" t="s">
        <v>151</v>
      </c>
      <c r="AT35" s="101" t="s">
        <v>151</v>
      </c>
      <c r="AU35" s="102" t="s">
        <v>153</v>
      </c>
      <c r="AV35" s="102" t="s">
        <v>153</v>
      </c>
      <c r="AW35" s="103"/>
      <c r="AX35" s="103"/>
      <c r="AY35" s="103"/>
      <c r="AZ35" s="103"/>
      <c r="BA35" s="103"/>
      <c r="BB35" s="103"/>
      <c r="BC35" s="103"/>
      <c r="BD35" s="103"/>
      <c r="BE35" s="103"/>
      <c r="BF35" s="57">
        <f>SUM(Y35:AL35)</f>
        <v>210</v>
      </c>
      <c r="BG35" s="57">
        <f t="shared" si="7"/>
        <v>236</v>
      </c>
    </row>
    <row r="36" spans="1:59" s="4" customFormat="1" ht="11.25" customHeight="1">
      <c r="A36" s="81"/>
      <c r="B36" s="65"/>
      <c r="C36" s="66"/>
      <c r="D36" s="67" t="s">
        <v>39</v>
      </c>
      <c r="E36" s="57">
        <f>SUM(F36:X36)</f>
        <v>16</v>
      </c>
      <c r="F36" s="57">
        <f>F38+F40+F42+F44</f>
        <v>2</v>
      </c>
      <c r="G36" s="57">
        <f t="shared" si="19"/>
        <v>2</v>
      </c>
      <c r="H36" s="57">
        <f t="shared" si="19"/>
        <v>2</v>
      </c>
      <c r="I36" s="57">
        <f t="shared" si="19"/>
        <v>2</v>
      </c>
      <c r="J36" s="57">
        <f t="shared" si="19"/>
        <v>1</v>
      </c>
      <c r="K36" s="57">
        <f t="shared" si="19"/>
        <v>1</v>
      </c>
      <c r="L36" s="57">
        <f t="shared" si="19"/>
        <v>1</v>
      </c>
      <c r="M36" s="57">
        <f t="shared" si="19"/>
        <v>1</v>
      </c>
      <c r="N36" s="57">
        <f t="shared" si="19"/>
        <v>1</v>
      </c>
      <c r="O36" s="57">
        <f t="shared" si="19"/>
        <v>1</v>
      </c>
      <c r="P36" s="57">
        <f t="shared" si="19"/>
        <v>1</v>
      </c>
      <c r="Q36" s="57">
        <f t="shared" si="19"/>
        <v>1</v>
      </c>
      <c r="R36" s="57">
        <f t="shared" si="19"/>
        <v>0</v>
      </c>
      <c r="S36" s="57">
        <f t="shared" si="19"/>
        <v>0</v>
      </c>
      <c r="T36" s="57">
        <f t="shared" si="19"/>
        <v>0</v>
      </c>
      <c r="U36" s="57">
        <f t="shared" si="19"/>
        <v>0</v>
      </c>
      <c r="V36" s="98" t="s">
        <v>146</v>
      </c>
      <c r="W36" s="99" t="s">
        <v>148</v>
      </c>
      <c r="X36" s="99" t="s">
        <v>148</v>
      </c>
      <c r="Y36" s="57">
        <f aca="true" t="shared" si="21" ref="Y36:AK36">Y38+Y40+Y42+Y44</f>
        <v>7</v>
      </c>
      <c r="Z36" s="57">
        <f t="shared" si="21"/>
        <v>7</v>
      </c>
      <c r="AA36" s="57">
        <f t="shared" si="21"/>
        <v>7</v>
      </c>
      <c r="AB36" s="57">
        <f t="shared" si="21"/>
        <v>7</v>
      </c>
      <c r="AC36" s="57">
        <f t="shared" si="21"/>
        <v>6</v>
      </c>
      <c r="AD36" s="57">
        <f t="shared" si="21"/>
        <v>0</v>
      </c>
      <c r="AE36" s="57">
        <f t="shared" si="21"/>
        <v>0</v>
      </c>
      <c r="AF36" s="57">
        <f t="shared" si="21"/>
        <v>0</v>
      </c>
      <c r="AG36" s="57">
        <f t="shared" si="21"/>
        <v>0</v>
      </c>
      <c r="AH36" s="57">
        <f t="shared" si="21"/>
        <v>0</v>
      </c>
      <c r="AI36" s="57">
        <f t="shared" si="21"/>
        <v>0</v>
      </c>
      <c r="AJ36" s="57">
        <f t="shared" si="21"/>
        <v>0</v>
      </c>
      <c r="AK36" s="57">
        <f t="shared" si="21"/>
        <v>0</v>
      </c>
      <c r="AL36" s="98" t="s">
        <v>146</v>
      </c>
      <c r="AM36" s="100" t="s">
        <v>150</v>
      </c>
      <c r="AN36" s="100" t="s">
        <v>150</v>
      </c>
      <c r="AO36" s="100" t="s">
        <v>150</v>
      </c>
      <c r="AP36" s="100" t="s">
        <v>150</v>
      </c>
      <c r="AQ36" s="101" t="s">
        <v>151</v>
      </c>
      <c r="AR36" s="101" t="s">
        <v>151</v>
      </c>
      <c r="AS36" s="101" t="s">
        <v>151</v>
      </c>
      <c r="AT36" s="101" t="s">
        <v>151</v>
      </c>
      <c r="AU36" s="102" t="s">
        <v>153</v>
      </c>
      <c r="AV36" s="102" t="s">
        <v>153</v>
      </c>
      <c r="AW36" s="103"/>
      <c r="AX36" s="103"/>
      <c r="AY36" s="103"/>
      <c r="AZ36" s="103"/>
      <c r="BA36" s="103"/>
      <c r="BB36" s="103"/>
      <c r="BC36" s="103"/>
      <c r="BD36" s="103"/>
      <c r="BE36" s="103"/>
      <c r="BF36" s="57">
        <f>SUM(Y36:AW36)</f>
        <v>34</v>
      </c>
      <c r="BG36" s="57">
        <f t="shared" si="7"/>
        <v>50</v>
      </c>
    </row>
    <row r="37" spans="1:59" ht="33">
      <c r="A37" s="61"/>
      <c r="B37" s="29" t="s">
        <v>76</v>
      </c>
      <c r="C37" s="133" t="s">
        <v>214</v>
      </c>
      <c r="D37" s="41" t="s">
        <v>19</v>
      </c>
      <c r="E37" s="40">
        <f>SUM(F37:X37)</f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98" t="s">
        <v>146</v>
      </c>
      <c r="W37" s="99" t="s">
        <v>148</v>
      </c>
      <c r="X37" s="99" t="s">
        <v>148</v>
      </c>
      <c r="Y37" s="32">
        <v>7</v>
      </c>
      <c r="Z37" s="32">
        <v>7</v>
      </c>
      <c r="AA37" s="32">
        <v>7</v>
      </c>
      <c r="AB37" s="32">
        <v>7</v>
      </c>
      <c r="AC37" s="32">
        <v>8</v>
      </c>
      <c r="AD37" s="32"/>
      <c r="AE37" s="32"/>
      <c r="AF37" s="32"/>
      <c r="AG37" s="32"/>
      <c r="AH37" s="32"/>
      <c r="AI37" s="32"/>
      <c r="AJ37" s="40"/>
      <c r="AK37" s="40"/>
      <c r="AL37" s="98" t="s">
        <v>146</v>
      </c>
      <c r="AM37" s="100" t="s">
        <v>150</v>
      </c>
      <c r="AN37" s="100" t="s">
        <v>150</v>
      </c>
      <c r="AO37" s="100" t="s">
        <v>150</v>
      </c>
      <c r="AP37" s="100" t="s">
        <v>150</v>
      </c>
      <c r="AQ37" s="101" t="s">
        <v>151</v>
      </c>
      <c r="AR37" s="101" t="s">
        <v>151</v>
      </c>
      <c r="AS37" s="101" t="s">
        <v>151</v>
      </c>
      <c r="AT37" s="101" t="s">
        <v>151</v>
      </c>
      <c r="AU37" s="102" t="s">
        <v>153</v>
      </c>
      <c r="AV37" s="102" t="s">
        <v>153</v>
      </c>
      <c r="AW37" s="32"/>
      <c r="AX37" s="32"/>
      <c r="AY37" s="32"/>
      <c r="AZ37" s="32"/>
      <c r="BA37" s="32"/>
      <c r="BB37" s="32"/>
      <c r="BC37" s="32"/>
      <c r="BD37" s="32"/>
      <c r="BE37" s="32"/>
      <c r="BF37" s="32">
        <f>SUM(Y37:AL37)</f>
        <v>36</v>
      </c>
      <c r="BG37" s="32">
        <f t="shared" si="7"/>
        <v>36</v>
      </c>
    </row>
    <row r="38" spans="1:59" ht="11.25">
      <c r="A38" s="61"/>
      <c r="B38" s="43"/>
      <c r="C38" s="43"/>
      <c r="D38" s="36" t="s">
        <v>39</v>
      </c>
      <c r="E38" s="62">
        <f t="shared" si="3"/>
        <v>0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98" t="s">
        <v>146</v>
      </c>
      <c r="W38" s="99" t="s">
        <v>148</v>
      </c>
      <c r="X38" s="99" t="s">
        <v>148</v>
      </c>
      <c r="Y38" s="37">
        <v>3</v>
      </c>
      <c r="Z38" s="37">
        <v>3</v>
      </c>
      <c r="AA38" s="37">
        <v>3</v>
      </c>
      <c r="AB38" s="37">
        <v>4</v>
      </c>
      <c r="AC38" s="37">
        <v>3</v>
      </c>
      <c r="AD38" s="37"/>
      <c r="AE38" s="37"/>
      <c r="AF38" s="37"/>
      <c r="AG38" s="37"/>
      <c r="AH38" s="37"/>
      <c r="AI38" s="37"/>
      <c r="AJ38" s="38"/>
      <c r="AK38" s="38"/>
      <c r="AL38" s="98" t="s">
        <v>146</v>
      </c>
      <c r="AM38" s="100" t="s">
        <v>150</v>
      </c>
      <c r="AN38" s="100" t="s">
        <v>150</v>
      </c>
      <c r="AO38" s="100" t="s">
        <v>150</v>
      </c>
      <c r="AP38" s="100" t="s">
        <v>150</v>
      </c>
      <c r="AQ38" s="101" t="s">
        <v>151</v>
      </c>
      <c r="AR38" s="101" t="s">
        <v>151</v>
      </c>
      <c r="AS38" s="101" t="s">
        <v>151</v>
      </c>
      <c r="AT38" s="101" t="s">
        <v>151</v>
      </c>
      <c r="AU38" s="102" t="s">
        <v>153</v>
      </c>
      <c r="AV38" s="102" t="s">
        <v>153</v>
      </c>
      <c r="AW38" s="32"/>
      <c r="AX38" s="32"/>
      <c r="AY38" s="32"/>
      <c r="AZ38" s="32"/>
      <c r="BA38" s="32"/>
      <c r="BB38" s="32"/>
      <c r="BC38" s="32"/>
      <c r="BD38" s="32"/>
      <c r="BE38" s="32"/>
      <c r="BF38" s="62">
        <f>SUM(Y38:AW38)</f>
        <v>16</v>
      </c>
      <c r="BG38" s="62">
        <f t="shared" si="7"/>
        <v>16</v>
      </c>
    </row>
    <row r="39" spans="1:59" ht="32.25" customHeight="1">
      <c r="A39" s="61"/>
      <c r="B39" s="70" t="s">
        <v>223</v>
      </c>
      <c r="C39" s="71" t="s">
        <v>224</v>
      </c>
      <c r="D39" s="41" t="s">
        <v>19</v>
      </c>
      <c r="E39" s="40">
        <f>SUM(F39:V39)</f>
        <v>26</v>
      </c>
      <c r="F39" s="40">
        <v>3</v>
      </c>
      <c r="G39" s="40">
        <v>3</v>
      </c>
      <c r="H39" s="40">
        <v>2</v>
      </c>
      <c r="I39" s="40">
        <v>2</v>
      </c>
      <c r="J39" s="40">
        <v>2</v>
      </c>
      <c r="K39" s="40">
        <v>2</v>
      </c>
      <c r="L39" s="40">
        <v>2</v>
      </c>
      <c r="M39" s="40">
        <v>2</v>
      </c>
      <c r="N39" s="40">
        <v>2</v>
      </c>
      <c r="O39" s="40">
        <v>2</v>
      </c>
      <c r="P39" s="40">
        <v>2</v>
      </c>
      <c r="Q39" s="40">
        <v>2</v>
      </c>
      <c r="R39" s="40"/>
      <c r="S39" s="40"/>
      <c r="T39" s="40"/>
      <c r="U39" s="40"/>
      <c r="V39" s="98" t="s">
        <v>146</v>
      </c>
      <c r="W39" s="99" t="s">
        <v>148</v>
      </c>
      <c r="X39" s="99" t="s">
        <v>148</v>
      </c>
      <c r="Y39" s="32">
        <v>6</v>
      </c>
      <c r="Z39" s="32">
        <v>6</v>
      </c>
      <c r="AA39" s="32">
        <v>6</v>
      </c>
      <c r="AB39" s="32">
        <v>6</v>
      </c>
      <c r="AC39" s="32">
        <v>6</v>
      </c>
      <c r="AD39" s="32"/>
      <c r="AE39" s="32"/>
      <c r="AF39" s="32"/>
      <c r="AG39" s="32"/>
      <c r="AH39" s="32"/>
      <c r="AI39" s="32"/>
      <c r="AJ39" s="32"/>
      <c r="AK39" s="32"/>
      <c r="AL39" s="98" t="s">
        <v>146</v>
      </c>
      <c r="AM39" s="100" t="s">
        <v>150</v>
      </c>
      <c r="AN39" s="100" t="s">
        <v>150</v>
      </c>
      <c r="AO39" s="100" t="s">
        <v>150</v>
      </c>
      <c r="AP39" s="100" t="s">
        <v>150</v>
      </c>
      <c r="AQ39" s="101" t="s">
        <v>151</v>
      </c>
      <c r="AR39" s="101" t="s">
        <v>151</v>
      </c>
      <c r="AS39" s="101" t="s">
        <v>151</v>
      </c>
      <c r="AT39" s="101" t="s">
        <v>151</v>
      </c>
      <c r="AU39" s="102" t="s">
        <v>153</v>
      </c>
      <c r="AV39" s="102" t="s">
        <v>153</v>
      </c>
      <c r="AW39" s="32"/>
      <c r="AX39" s="32"/>
      <c r="AY39" s="32"/>
      <c r="AZ39" s="32"/>
      <c r="BA39" s="32"/>
      <c r="BB39" s="32"/>
      <c r="BC39" s="32"/>
      <c r="BD39" s="32"/>
      <c r="BE39" s="32"/>
      <c r="BF39" s="32">
        <f>SUM(Y39:AL39)</f>
        <v>30</v>
      </c>
      <c r="BG39" s="32">
        <f t="shared" si="7"/>
        <v>56</v>
      </c>
    </row>
    <row r="40" spans="1:59" ht="11.25">
      <c r="A40" s="61"/>
      <c r="B40" s="34"/>
      <c r="C40" s="35"/>
      <c r="D40" s="36" t="s">
        <v>39</v>
      </c>
      <c r="E40" s="62">
        <f t="shared" si="3"/>
        <v>16</v>
      </c>
      <c r="F40" s="37">
        <v>2</v>
      </c>
      <c r="G40" s="37">
        <v>2</v>
      </c>
      <c r="H40" s="37">
        <v>2</v>
      </c>
      <c r="I40" s="37">
        <v>2</v>
      </c>
      <c r="J40" s="37">
        <v>1</v>
      </c>
      <c r="K40" s="37">
        <v>1</v>
      </c>
      <c r="L40" s="37">
        <v>1</v>
      </c>
      <c r="M40" s="37">
        <v>1</v>
      </c>
      <c r="N40" s="37">
        <v>1</v>
      </c>
      <c r="O40" s="37">
        <v>1</v>
      </c>
      <c r="P40" s="37">
        <v>1</v>
      </c>
      <c r="Q40" s="37">
        <v>1</v>
      </c>
      <c r="R40" s="37"/>
      <c r="S40" s="37"/>
      <c r="T40" s="37"/>
      <c r="U40" s="37"/>
      <c r="V40" s="98" t="s">
        <v>146</v>
      </c>
      <c r="W40" s="99" t="s">
        <v>148</v>
      </c>
      <c r="X40" s="99" t="s">
        <v>148</v>
      </c>
      <c r="Y40" s="37">
        <v>4</v>
      </c>
      <c r="Z40" s="37">
        <v>4</v>
      </c>
      <c r="AA40" s="37">
        <v>4</v>
      </c>
      <c r="AB40" s="37">
        <v>3</v>
      </c>
      <c r="AC40" s="37">
        <v>3</v>
      </c>
      <c r="AD40" s="37"/>
      <c r="AE40" s="37"/>
      <c r="AF40" s="37"/>
      <c r="AG40" s="37"/>
      <c r="AH40" s="37"/>
      <c r="AI40" s="37"/>
      <c r="AJ40" s="37"/>
      <c r="AK40" s="37"/>
      <c r="AL40" s="98" t="s">
        <v>146</v>
      </c>
      <c r="AM40" s="100" t="s">
        <v>150</v>
      </c>
      <c r="AN40" s="100" t="s">
        <v>150</v>
      </c>
      <c r="AO40" s="100" t="s">
        <v>150</v>
      </c>
      <c r="AP40" s="100" t="s">
        <v>150</v>
      </c>
      <c r="AQ40" s="101" t="s">
        <v>151</v>
      </c>
      <c r="AR40" s="101" t="s">
        <v>151</v>
      </c>
      <c r="AS40" s="101" t="s">
        <v>151</v>
      </c>
      <c r="AT40" s="101" t="s">
        <v>151</v>
      </c>
      <c r="AU40" s="102" t="s">
        <v>153</v>
      </c>
      <c r="AV40" s="102" t="s">
        <v>153</v>
      </c>
      <c r="AW40" s="32"/>
      <c r="AX40" s="32"/>
      <c r="AY40" s="32"/>
      <c r="AZ40" s="32"/>
      <c r="BA40" s="32"/>
      <c r="BB40" s="32"/>
      <c r="BC40" s="32"/>
      <c r="BD40" s="32"/>
      <c r="BE40" s="32"/>
      <c r="BF40" s="62">
        <f>SUM(Y40:AW40)</f>
        <v>18</v>
      </c>
      <c r="BG40" s="62">
        <f t="shared" si="7"/>
        <v>34</v>
      </c>
    </row>
    <row r="41" spans="1:59" ht="11.25">
      <c r="A41" s="61"/>
      <c r="B41" s="124" t="s">
        <v>140</v>
      </c>
      <c r="C41" s="130" t="s">
        <v>46</v>
      </c>
      <c r="D41" s="41" t="s">
        <v>19</v>
      </c>
      <c r="E41" s="40">
        <f aca="true" t="shared" si="22" ref="E41:E68">SUM(F41:X41)</f>
        <v>0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98" t="s">
        <v>146</v>
      </c>
      <c r="W41" s="99" t="s">
        <v>148</v>
      </c>
      <c r="X41" s="99" t="s">
        <v>148</v>
      </c>
      <c r="Y41" s="32"/>
      <c r="Z41" s="32"/>
      <c r="AA41" s="32"/>
      <c r="AB41" s="32"/>
      <c r="AC41" s="32"/>
      <c r="AD41" s="32">
        <v>36</v>
      </c>
      <c r="AE41" s="32">
        <v>36</v>
      </c>
      <c r="AF41" s="32"/>
      <c r="AG41" s="32"/>
      <c r="AH41" s="32"/>
      <c r="AI41" s="32"/>
      <c r="AJ41" s="40"/>
      <c r="AK41" s="32"/>
      <c r="AL41" s="98" t="s">
        <v>146</v>
      </c>
      <c r="AM41" s="100" t="s">
        <v>150</v>
      </c>
      <c r="AN41" s="100" t="s">
        <v>150</v>
      </c>
      <c r="AO41" s="100" t="s">
        <v>150</v>
      </c>
      <c r="AP41" s="100" t="s">
        <v>150</v>
      </c>
      <c r="AQ41" s="101" t="s">
        <v>151</v>
      </c>
      <c r="AR41" s="101" t="s">
        <v>151</v>
      </c>
      <c r="AS41" s="101" t="s">
        <v>151</v>
      </c>
      <c r="AT41" s="101" t="s">
        <v>151</v>
      </c>
      <c r="AU41" s="102" t="s">
        <v>153</v>
      </c>
      <c r="AV41" s="102" t="s">
        <v>153</v>
      </c>
      <c r="AW41" s="32"/>
      <c r="AX41" s="32"/>
      <c r="AY41" s="32"/>
      <c r="AZ41" s="32"/>
      <c r="BA41" s="32"/>
      <c r="BB41" s="32"/>
      <c r="BC41" s="32"/>
      <c r="BD41" s="32"/>
      <c r="BE41" s="32"/>
      <c r="BF41" s="32">
        <f>SUM(Y41:AL41)</f>
        <v>72</v>
      </c>
      <c r="BG41" s="32">
        <f t="shared" si="7"/>
        <v>72</v>
      </c>
    </row>
    <row r="42" spans="1:59" ht="11.25">
      <c r="A42" s="61"/>
      <c r="B42" s="43"/>
      <c r="C42" s="130"/>
      <c r="D42" s="36" t="s">
        <v>39</v>
      </c>
      <c r="E42" s="62">
        <f t="shared" si="22"/>
        <v>0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98" t="s">
        <v>146</v>
      </c>
      <c r="W42" s="99" t="s">
        <v>148</v>
      </c>
      <c r="X42" s="99" t="s">
        <v>148</v>
      </c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8"/>
      <c r="AJ42" s="38"/>
      <c r="AK42" s="38"/>
      <c r="AL42" s="98" t="s">
        <v>146</v>
      </c>
      <c r="AM42" s="100" t="s">
        <v>150</v>
      </c>
      <c r="AN42" s="100" t="s">
        <v>150</v>
      </c>
      <c r="AO42" s="100" t="s">
        <v>150</v>
      </c>
      <c r="AP42" s="100" t="s">
        <v>150</v>
      </c>
      <c r="AQ42" s="101" t="s">
        <v>151</v>
      </c>
      <c r="AR42" s="101" t="s">
        <v>151</v>
      </c>
      <c r="AS42" s="101" t="s">
        <v>151</v>
      </c>
      <c r="AT42" s="101" t="s">
        <v>151</v>
      </c>
      <c r="AU42" s="102" t="s">
        <v>153</v>
      </c>
      <c r="AV42" s="102" t="s">
        <v>153</v>
      </c>
      <c r="AW42" s="32"/>
      <c r="AX42" s="32"/>
      <c r="AY42" s="32"/>
      <c r="AZ42" s="32"/>
      <c r="BA42" s="32"/>
      <c r="BB42" s="32"/>
      <c r="BC42" s="32"/>
      <c r="BD42" s="32"/>
      <c r="BE42" s="32"/>
      <c r="BF42" s="62">
        <f>SUM(Y42:AW42)</f>
        <v>0</v>
      </c>
      <c r="BG42" s="62">
        <f t="shared" si="7"/>
        <v>0</v>
      </c>
    </row>
    <row r="43" spans="1:59" ht="16.5">
      <c r="A43" s="61"/>
      <c r="B43" s="124" t="s">
        <v>141</v>
      </c>
      <c r="C43" s="130" t="s">
        <v>89</v>
      </c>
      <c r="D43" s="41" t="s">
        <v>19</v>
      </c>
      <c r="E43" s="40">
        <f t="shared" si="22"/>
        <v>0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98" t="s">
        <v>146</v>
      </c>
      <c r="W43" s="99" t="s">
        <v>148</v>
      </c>
      <c r="X43" s="99" t="s">
        <v>148</v>
      </c>
      <c r="Y43" s="32"/>
      <c r="Z43" s="32"/>
      <c r="AA43" s="32"/>
      <c r="AB43" s="32"/>
      <c r="AC43" s="32"/>
      <c r="AD43" s="32"/>
      <c r="AE43" s="32"/>
      <c r="AF43" s="32">
        <v>36</v>
      </c>
      <c r="AG43" s="32">
        <v>36</v>
      </c>
      <c r="AH43" s="32"/>
      <c r="AI43" s="32"/>
      <c r="AJ43" s="40"/>
      <c r="AK43" s="32"/>
      <c r="AL43" s="98" t="s">
        <v>146</v>
      </c>
      <c r="AM43" s="100" t="s">
        <v>150</v>
      </c>
      <c r="AN43" s="100" t="s">
        <v>150</v>
      </c>
      <c r="AO43" s="100" t="s">
        <v>150</v>
      </c>
      <c r="AP43" s="100" t="s">
        <v>150</v>
      </c>
      <c r="AQ43" s="101" t="s">
        <v>151</v>
      </c>
      <c r="AR43" s="101" t="s">
        <v>151</v>
      </c>
      <c r="AS43" s="101" t="s">
        <v>151</v>
      </c>
      <c r="AT43" s="101" t="s">
        <v>151</v>
      </c>
      <c r="AU43" s="102" t="s">
        <v>153</v>
      </c>
      <c r="AV43" s="102" t="s">
        <v>153</v>
      </c>
      <c r="AW43" s="32"/>
      <c r="AX43" s="32"/>
      <c r="AY43" s="32"/>
      <c r="AZ43" s="32"/>
      <c r="BA43" s="32"/>
      <c r="BB43" s="32"/>
      <c r="BC43" s="32"/>
      <c r="BD43" s="32"/>
      <c r="BE43" s="32"/>
      <c r="BF43" s="32">
        <f>SUM(Y43:AL43)</f>
        <v>72</v>
      </c>
      <c r="BG43" s="32">
        <f t="shared" si="7"/>
        <v>72</v>
      </c>
    </row>
    <row r="44" spans="1:59" ht="11.25">
      <c r="A44" s="61"/>
      <c r="B44" s="43"/>
      <c r="C44" s="131"/>
      <c r="D44" s="36" t="s">
        <v>39</v>
      </c>
      <c r="E44" s="62">
        <f t="shared" si="22"/>
        <v>0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98" t="s">
        <v>146</v>
      </c>
      <c r="W44" s="99" t="s">
        <v>148</v>
      </c>
      <c r="X44" s="99" t="s">
        <v>148</v>
      </c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8"/>
      <c r="AJ44" s="38"/>
      <c r="AK44" s="38"/>
      <c r="AL44" s="98" t="s">
        <v>146</v>
      </c>
      <c r="AM44" s="100" t="s">
        <v>150</v>
      </c>
      <c r="AN44" s="100" t="s">
        <v>150</v>
      </c>
      <c r="AO44" s="100" t="s">
        <v>150</v>
      </c>
      <c r="AP44" s="100" t="s">
        <v>150</v>
      </c>
      <c r="AQ44" s="101" t="s">
        <v>151</v>
      </c>
      <c r="AR44" s="101" t="s">
        <v>151</v>
      </c>
      <c r="AS44" s="101" t="s">
        <v>151</v>
      </c>
      <c r="AT44" s="101" t="s">
        <v>151</v>
      </c>
      <c r="AU44" s="102" t="s">
        <v>153</v>
      </c>
      <c r="AV44" s="102" t="s">
        <v>153</v>
      </c>
      <c r="AW44" s="32"/>
      <c r="AX44" s="32"/>
      <c r="AY44" s="32"/>
      <c r="AZ44" s="32"/>
      <c r="BA44" s="32"/>
      <c r="BB44" s="32"/>
      <c r="BC44" s="32"/>
      <c r="BD44" s="32"/>
      <c r="BE44" s="32"/>
      <c r="BF44" s="62">
        <f>SUM(Y44:AW44)</f>
        <v>0</v>
      </c>
      <c r="BG44" s="62">
        <f t="shared" si="7"/>
        <v>0</v>
      </c>
    </row>
    <row r="45" spans="1:59" ht="11.25">
      <c r="A45" s="61"/>
      <c r="B45" s="230" t="s">
        <v>144</v>
      </c>
      <c r="C45" s="232" t="s">
        <v>215</v>
      </c>
      <c r="D45" s="52" t="s">
        <v>19</v>
      </c>
      <c r="E45" s="53">
        <f>SUM(F45:U45)</f>
        <v>262</v>
      </c>
      <c r="F45" s="53">
        <f>F47+F49+F51+F53</f>
        <v>10</v>
      </c>
      <c r="G45" s="53">
        <f aca="true" t="shared" si="23" ref="G45:AK45">G47+G49+G51+G53</f>
        <v>10</v>
      </c>
      <c r="H45" s="53">
        <f t="shared" si="23"/>
        <v>10</v>
      </c>
      <c r="I45" s="53">
        <f t="shared" si="23"/>
        <v>10</v>
      </c>
      <c r="J45" s="53">
        <f t="shared" si="23"/>
        <v>9</v>
      </c>
      <c r="K45" s="53">
        <f t="shared" si="23"/>
        <v>9</v>
      </c>
      <c r="L45" s="53">
        <f t="shared" si="23"/>
        <v>10</v>
      </c>
      <c r="M45" s="53">
        <f t="shared" si="23"/>
        <v>10</v>
      </c>
      <c r="N45" s="53">
        <f t="shared" si="23"/>
        <v>10</v>
      </c>
      <c r="O45" s="53">
        <f t="shared" si="23"/>
        <v>10</v>
      </c>
      <c r="P45" s="53">
        <f t="shared" si="23"/>
        <v>10</v>
      </c>
      <c r="Q45" s="53">
        <f t="shared" si="23"/>
        <v>10</v>
      </c>
      <c r="R45" s="53">
        <f t="shared" si="23"/>
        <v>36</v>
      </c>
      <c r="S45" s="53">
        <f t="shared" si="23"/>
        <v>36</v>
      </c>
      <c r="T45" s="53">
        <f t="shared" si="23"/>
        <v>36</v>
      </c>
      <c r="U45" s="53">
        <f t="shared" si="23"/>
        <v>36</v>
      </c>
      <c r="V45" s="98" t="s">
        <v>146</v>
      </c>
      <c r="W45" s="99" t="s">
        <v>148</v>
      </c>
      <c r="X45" s="99" t="s">
        <v>148</v>
      </c>
      <c r="Y45" s="53">
        <f t="shared" si="23"/>
        <v>0</v>
      </c>
      <c r="Z45" s="53">
        <f t="shared" si="23"/>
        <v>0</v>
      </c>
      <c r="AA45" s="53">
        <f t="shared" si="23"/>
        <v>0</v>
      </c>
      <c r="AB45" s="53">
        <f t="shared" si="23"/>
        <v>0</v>
      </c>
      <c r="AC45" s="53">
        <f t="shared" si="23"/>
        <v>0</v>
      </c>
      <c r="AD45" s="53">
        <f t="shared" si="23"/>
        <v>0</v>
      </c>
      <c r="AE45" s="53">
        <f t="shared" si="23"/>
        <v>0</v>
      </c>
      <c r="AF45" s="53">
        <f t="shared" si="23"/>
        <v>0</v>
      </c>
      <c r="AG45" s="53">
        <f t="shared" si="23"/>
        <v>0</v>
      </c>
      <c r="AH45" s="53">
        <f t="shared" si="23"/>
        <v>0</v>
      </c>
      <c r="AI45" s="53">
        <f t="shared" si="23"/>
        <v>0</v>
      </c>
      <c r="AJ45" s="53">
        <f t="shared" si="23"/>
        <v>0</v>
      </c>
      <c r="AK45" s="53">
        <f t="shared" si="23"/>
        <v>0</v>
      </c>
      <c r="AL45" s="98" t="s">
        <v>146</v>
      </c>
      <c r="AM45" s="100" t="s">
        <v>150</v>
      </c>
      <c r="AN45" s="100" t="s">
        <v>150</v>
      </c>
      <c r="AO45" s="100" t="s">
        <v>150</v>
      </c>
      <c r="AP45" s="100" t="s">
        <v>150</v>
      </c>
      <c r="AQ45" s="101" t="s">
        <v>151</v>
      </c>
      <c r="AR45" s="101" t="s">
        <v>151</v>
      </c>
      <c r="AS45" s="101" t="s">
        <v>151</v>
      </c>
      <c r="AT45" s="101" t="s">
        <v>151</v>
      </c>
      <c r="AU45" s="102" t="s">
        <v>153</v>
      </c>
      <c r="AV45" s="102" t="s">
        <v>153</v>
      </c>
      <c r="AW45" s="53"/>
      <c r="AX45" s="53"/>
      <c r="AY45" s="53"/>
      <c r="AZ45" s="53"/>
      <c r="BA45" s="53"/>
      <c r="BB45" s="53"/>
      <c r="BC45" s="53"/>
      <c r="BD45" s="53"/>
      <c r="BE45" s="53"/>
      <c r="BF45" s="53">
        <f>SUM(Y45:AL45)</f>
        <v>0</v>
      </c>
      <c r="BG45" s="53">
        <f t="shared" si="7"/>
        <v>262</v>
      </c>
    </row>
    <row r="46" spans="1:59" ht="11.25">
      <c r="A46" s="61"/>
      <c r="B46" s="231"/>
      <c r="C46" s="233"/>
      <c r="D46" s="52" t="s">
        <v>39</v>
      </c>
      <c r="E46" s="53">
        <f>SUM(F46:U46)</f>
        <v>62</v>
      </c>
      <c r="F46" s="53">
        <f>F48+F50+F52+F54</f>
        <v>6</v>
      </c>
      <c r="G46" s="53">
        <f aca="true" t="shared" si="24" ref="G46:AK46">G48+G50+G52+G54</f>
        <v>6</v>
      </c>
      <c r="H46" s="53">
        <f t="shared" si="24"/>
        <v>6</v>
      </c>
      <c r="I46" s="53">
        <f t="shared" si="24"/>
        <v>6</v>
      </c>
      <c r="J46" s="53">
        <f t="shared" si="24"/>
        <v>5</v>
      </c>
      <c r="K46" s="53">
        <f t="shared" si="24"/>
        <v>5</v>
      </c>
      <c r="L46" s="53">
        <f t="shared" si="24"/>
        <v>5</v>
      </c>
      <c r="M46" s="53">
        <f t="shared" si="24"/>
        <v>5</v>
      </c>
      <c r="N46" s="53">
        <f t="shared" si="24"/>
        <v>5</v>
      </c>
      <c r="O46" s="53">
        <f t="shared" si="24"/>
        <v>5</v>
      </c>
      <c r="P46" s="53">
        <f t="shared" si="24"/>
        <v>4</v>
      </c>
      <c r="Q46" s="53">
        <f t="shared" si="24"/>
        <v>4</v>
      </c>
      <c r="R46" s="53">
        <f t="shared" si="24"/>
        <v>0</v>
      </c>
      <c r="S46" s="53">
        <f t="shared" si="24"/>
        <v>0</v>
      </c>
      <c r="T46" s="53">
        <f t="shared" si="24"/>
        <v>0</v>
      </c>
      <c r="U46" s="53">
        <f t="shared" si="24"/>
        <v>0</v>
      </c>
      <c r="V46" s="98" t="s">
        <v>146</v>
      </c>
      <c r="W46" s="99" t="s">
        <v>148</v>
      </c>
      <c r="X46" s="99" t="s">
        <v>148</v>
      </c>
      <c r="Y46" s="53">
        <f t="shared" si="24"/>
        <v>0</v>
      </c>
      <c r="Z46" s="53">
        <f t="shared" si="24"/>
        <v>0</v>
      </c>
      <c r="AA46" s="53">
        <f t="shared" si="24"/>
        <v>0</v>
      </c>
      <c r="AB46" s="53">
        <f t="shared" si="24"/>
        <v>0</v>
      </c>
      <c r="AC46" s="53">
        <f t="shared" si="24"/>
        <v>0</v>
      </c>
      <c r="AD46" s="53">
        <f t="shared" si="24"/>
        <v>0</v>
      </c>
      <c r="AE46" s="53">
        <f t="shared" si="24"/>
        <v>0</v>
      </c>
      <c r="AF46" s="53">
        <f t="shared" si="24"/>
        <v>0</v>
      </c>
      <c r="AG46" s="53">
        <f t="shared" si="24"/>
        <v>0</v>
      </c>
      <c r="AH46" s="53">
        <f t="shared" si="24"/>
        <v>0</v>
      </c>
      <c r="AI46" s="53">
        <f t="shared" si="24"/>
        <v>0</v>
      </c>
      <c r="AJ46" s="53">
        <f t="shared" si="24"/>
        <v>0</v>
      </c>
      <c r="AK46" s="53">
        <f t="shared" si="24"/>
        <v>0</v>
      </c>
      <c r="AL46" s="98" t="s">
        <v>146</v>
      </c>
      <c r="AM46" s="100" t="s">
        <v>150</v>
      </c>
      <c r="AN46" s="100" t="s">
        <v>150</v>
      </c>
      <c r="AO46" s="100" t="s">
        <v>150</v>
      </c>
      <c r="AP46" s="100" t="s">
        <v>150</v>
      </c>
      <c r="AQ46" s="101" t="s">
        <v>151</v>
      </c>
      <c r="AR46" s="101" t="s">
        <v>151</v>
      </c>
      <c r="AS46" s="101" t="s">
        <v>151</v>
      </c>
      <c r="AT46" s="101" t="s">
        <v>151</v>
      </c>
      <c r="AU46" s="102" t="s">
        <v>153</v>
      </c>
      <c r="AV46" s="102" t="s">
        <v>153</v>
      </c>
      <c r="AW46" s="53"/>
      <c r="AX46" s="53"/>
      <c r="AY46" s="53"/>
      <c r="AZ46" s="53"/>
      <c r="BA46" s="53"/>
      <c r="BB46" s="53"/>
      <c r="BC46" s="53"/>
      <c r="BD46" s="53"/>
      <c r="BE46" s="53"/>
      <c r="BF46" s="53">
        <f>SUM(Y46:AL46)</f>
        <v>0</v>
      </c>
      <c r="BG46" s="53">
        <f t="shared" si="7"/>
        <v>62</v>
      </c>
    </row>
    <row r="47" spans="1:59" ht="24.75">
      <c r="A47" s="61"/>
      <c r="B47" s="145" t="s">
        <v>225</v>
      </c>
      <c r="C47" s="160" t="s">
        <v>226</v>
      </c>
      <c r="D47" s="41" t="s">
        <v>19</v>
      </c>
      <c r="E47" s="40">
        <f>SUM(F47:X47)</f>
        <v>78</v>
      </c>
      <c r="F47" s="40">
        <v>6</v>
      </c>
      <c r="G47" s="40">
        <v>6</v>
      </c>
      <c r="H47" s="40">
        <v>6</v>
      </c>
      <c r="I47" s="40">
        <v>6</v>
      </c>
      <c r="J47" s="40">
        <v>6</v>
      </c>
      <c r="K47" s="40">
        <v>6</v>
      </c>
      <c r="L47" s="40">
        <v>7</v>
      </c>
      <c r="M47" s="40">
        <v>7</v>
      </c>
      <c r="N47" s="40">
        <v>7</v>
      </c>
      <c r="O47" s="40">
        <v>7</v>
      </c>
      <c r="P47" s="40">
        <v>7</v>
      </c>
      <c r="Q47" s="40">
        <v>7</v>
      </c>
      <c r="R47" s="40"/>
      <c r="S47" s="40"/>
      <c r="T47" s="40"/>
      <c r="U47" s="40"/>
      <c r="V47" s="98" t="s">
        <v>146</v>
      </c>
      <c r="W47" s="99" t="s">
        <v>148</v>
      </c>
      <c r="X47" s="99" t="s">
        <v>148</v>
      </c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40"/>
      <c r="AK47" s="32"/>
      <c r="AL47" s="98" t="s">
        <v>146</v>
      </c>
      <c r="AM47" s="100" t="s">
        <v>150</v>
      </c>
      <c r="AN47" s="100" t="s">
        <v>150</v>
      </c>
      <c r="AO47" s="100" t="s">
        <v>150</v>
      </c>
      <c r="AP47" s="100" t="s">
        <v>150</v>
      </c>
      <c r="AQ47" s="101" t="s">
        <v>151</v>
      </c>
      <c r="AR47" s="101" t="s">
        <v>151</v>
      </c>
      <c r="AS47" s="101" t="s">
        <v>151</v>
      </c>
      <c r="AT47" s="101" t="s">
        <v>151</v>
      </c>
      <c r="AU47" s="102" t="s">
        <v>153</v>
      </c>
      <c r="AV47" s="102" t="s">
        <v>153</v>
      </c>
      <c r="AW47" s="32"/>
      <c r="AX47" s="32"/>
      <c r="AY47" s="32"/>
      <c r="AZ47" s="32"/>
      <c r="BA47" s="32"/>
      <c r="BB47" s="32"/>
      <c r="BC47" s="32"/>
      <c r="BD47" s="32"/>
      <c r="BE47" s="32"/>
      <c r="BF47" s="32">
        <f>SUM(Y47:AL47)</f>
        <v>0</v>
      </c>
      <c r="BG47" s="32">
        <f t="shared" si="7"/>
        <v>78</v>
      </c>
    </row>
    <row r="48" spans="1:59" ht="11.25">
      <c r="A48" s="61"/>
      <c r="B48" s="158"/>
      <c r="C48" s="159"/>
      <c r="D48" s="36" t="s">
        <v>39</v>
      </c>
      <c r="E48" s="62">
        <f>SUM(F48:X48)</f>
        <v>40</v>
      </c>
      <c r="F48" s="37">
        <v>4</v>
      </c>
      <c r="G48" s="37">
        <v>4</v>
      </c>
      <c r="H48" s="37">
        <v>4</v>
      </c>
      <c r="I48" s="37">
        <v>4</v>
      </c>
      <c r="J48" s="37">
        <v>3</v>
      </c>
      <c r="K48" s="37">
        <v>3</v>
      </c>
      <c r="L48" s="37">
        <v>3</v>
      </c>
      <c r="M48" s="37">
        <v>3</v>
      </c>
      <c r="N48" s="37">
        <v>3</v>
      </c>
      <c r="O48" s="37">
        <v>3</v>
      </c>
      <c r="P48" s="37">
        <v>3</v>
      </c>
      <c r="Q48" s="37">
        <v>3</v>
      </c>
      <c r="R48" s="37"/>
      <c r="S48" s="37"/>
      <c r="T48" s="37"/>
      <c r="U48" s="37"/>
      <c r="V48" s="98" t="s">
        <v>146</v>
      </c>
      <c r="W48" s="99" t="s">
        <v>148</v>
      </c>
      <c r="X48" s="99" t="s">
        <v>148</v>
      </c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8"/>
      <c r="AJ48" s="38"/>
      <c r="AK48" s="38"/>
      <c r="AL48" s="98" t="s">
        <v>146</v>
      </c>
      <c r="AM48" s="100" t="s">
        <v>150</v>
      </c>
      <c r="AN48" s="100" t="s">
        <v>150</v>
      </c>
      <c r="AO48" s="100" t="s">
        <v>150</v>
      </c>
      <c r="AP48" s="100" t="s">
        <v>150</v>
      </c>
      <c r="AQ48" s="101" t="s">
        <v>151</v>
      </c>
      <c r="AR48" s="101" t="s">
        <v>151</v>
      </c>
      <c r="AS48" s="101" t="s">
        <v>151</v>
      </c>
      <c r="AT48" s="101" t="s">
        <v>151</v>
      </c>
      <c r="AU48" s="102" t="s">
        <v>153</v>
      </c>
      <c r="AV48" s="102" t="s">
        <v>153</v>
      </c>
      <c r="AW48" s="32"/>
      <c r="AX48" s="32"/>
      <c r="AY48" s="32"/>
      <c r="AZ48" s="32"/>
      <c r="BA48" s="32"/>
      <c r="BB48" s="32"/>
      <c r="BC48" s="32"/>
      <c r="BD48" s="32"/>
      <c r="BE48" s="32"/>
      <c r="BF48" s="62">
        <f>SUM(Y48:AW48)</f>
        <v>0</v>
      </c>
      <c r="BG48" s="62">
        <f t="shared" si="7"/>
        <v>40</v>
      </c>
    </row>
    <row r="49" spans="1:59" ht="24.75">
      <c r="A49" s="61"/>
      <c r="B49" s="158" t="s">
        <v>227</v>
      </c>
      <c r="C49" s="160" t="s">
        <v>228</v>
      </c>
      <c r="D49" s="41" t="s">
        <v>19</v>
      </c>
      <c r="E49" s="40">
        <f aca="true" t="shared" si="25" ref="E49:E54">SUM(F49:X49)</f>
        <v>40</v>
      </c>
      <c r="F49" s="40">
        <v>4</v>
      </c>
      <c r="G49" s="40">
        <v>4</v>
      </c>
      <c r="H49" s="40">
        <v>4</v>
      </c>
      <c r="I49" s="40">
        <v>4</v>
      </c>
      <c r="J49" s="40">
        <v>3</v>
      </c>
      <c r="K49" s="40">
        <v>3</v>
      </c>
      <c r="L49" s="40">
        <v>3</v>
      </c>
      <c r="M49" s="40">
        <v>3</v>
      </c>
      <c r="N49" s="40">
        <v>3</v>
      </c>
      <c r="O49" s="40">
        <v>3</v>
      </c>
      <c r="P49" s="40">
        <v>3</v>
      </c>
      <c r="Q49" s="40">
        <v>3</v>
      </c>
      <c r="R49" s="40"/>
      <c r="S49" s="40"/>
      <c r="T49" s="40"/>
      <c r="U49" s="40"/>
      <c r="V49" s="98" t="s">
        <v>146</v>
      </c>
      <c r="W49" s="99" t="s">
        <v>148</v>
      </c>
      <c r="X49" s="99" t="s">
        <v>148</v>
      </c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40"/>
      <c r="AK49" s="32"/>
      <c r="AL49" s="98" t="s">
        <v>146</v>
      </c>
      <c r="AM49" s="100" t="s">
        <v>150</v>
      </c>
      <c r="AN49" s="100" t="s">
        <v>150</v>
      </c>
      <c r="AO49" s="100" t="s">
        <v>150</v>
      </c>
      <c r="AP49" s="100" t="s">
        <v>150</v>
      </c>
      <c r="AQ49" s="101" t="s">
        <v>151</v>
      </c>
      <c r="AR49" s="101" t="s">
        <v>151</v>
      </c>
      <c r="AS49" s="101" t="s">
        <v>151</v>
      </c>
      <c r="AT49" s="101" t="s">
        <v>151</v>
      </c>
      <c r="AU49" s="102" t="s">
        <v>153</v>
      </c>
      <c r="AV49" s="102" t="s">
        <v>153</v>
      </c>
      <c r="AW49" s="32"/>
      <c r="AX49" s="32"/>
      <c r="AY49" s="32"/>
      <c r="AZ49" s="32"/>
      <c r="BA49" s="32"/>
      <c r="BB49" s="32"/>
      <c r="BC49" s="32"/>
      <c r="BD49" s="32"/>
      <c r="BE49" s="32"/>
      <c r="BF49" s="32">
        <f>SUM(Y49:AL49)</f>
        <v>0</v>
      </c>
      <c r="BG49" s="32">
        <f aca="true" t="shared" si="26" ref="BG49:BG54">E49+BF49</f>
        <v>40</v>
      </c>
    </row>
    <row r="50" spans="1:59" ht="11.25">
      <c r="A50" s="61"/>
      <c r="B50" s="158"/>
      <c r="C50" s="159"/>
      <c r="D50" s="36" t="s">
        <v>39</v>
      </c>
      <c r="E50" s="62">
        <f t="shared" si="25"/>
        <v>22</v>
      </c>
      <c r="F50" s="37">
        <v>2</v>
      </c>
      <c r="G50" s="37">
        <v>2</v>
      </c>
      <c r="H50" s="37">
        <v>2</v>
      </c>
      <c r="I50" s="37">
        <v>2</v>
      </c>
      <c r="J50" s="37">
        <v>2</v>
      </c>
      <c r="K50" s="37">
        <v>2</v>
      </c>
      <c r="L50" s="37">
        <v>2</v>
      </c>
      <c r="M50" s="37">
        <v>2</v>
      </c>
      <c r="N50" s="37">
        <v>2</v>
      </c>
      <c r="O50" s="37">
        <v>2</v>
      </c>
      <c r="P50" s="37">
        <v>1</v>
      </c>
      <c r="Q50" s="37">
        <v>1</v>
      </c>
      <c r="R50" s="37"/>
      <c r="S50" s="37"/>
      <c r="T50" s="37"/>
      <c r="U50" s="37"/>
      <c r="V50" s="98" t="s">
        <v>146</v>
      </c>
      <c r="W50" s="99" t="s">
        <v>148</v>
      </c>
      <c r="X50" s="99" t="s">
        <v>148</v>
      </c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/>
      <c r="AJ50" s="38"/>
      <c r="AK50" s="38"/>
      <c r="AL50" s="98" t="s">
        <v>146</v>
      </c>
      <c r="AM50" s="100" t="s">
        <v>150</v>
      </c>
      <c r="AN50" s="100" t="s">
        <v>150</v>
      </c>
      <c r="AO50" s="100" t="s">
        <v>150</v>
      </c>
      <c r="AP50" s="100" t="s">
        <v>150</v>
      </c>
      <c r="AQ50" s="101" t="s">
        <v>151</v>
      </c>
      <c r="AR50" s="101" t="s">
        <v>151</v>
      </c>
      <c r="AS50" s="101" t="s">
        <v>151</v>
      </c>
      <c r="AT50" s="101" t="s">
        <v>151</v>
      </c>
      <c r="AU50" s="102" t="s">
        <v>153</v>
      </c>
      <c r="AV50" s="102" t="s">
        <v>153</v>
      </c>
      <c r="AW50" s="32"/>
      <c r="AX50" s="32"/>
      <c r="AY50" s="32"/>
      <c r="AZ50" s="32"/>
      <c r="BA50" s="32"/>
      <c r="BB50" s="32"/>
      <c r="BC50" s="32"/>
      <c r="BD50" s="32"/>
      <c r="BE50" s="32"/>
      <c r="BF50" s="62">
        <f>SUM(Y50:AW50)</f>
        <v>0</v>
      </c>
      <c r="BG50" s="62">
        <f t="shared" si="26"/>
        <v>22</v>
      </c>
    </row>
    <row r="51" spans="1:59" ht="11.25">
      <c r="A51" s="61"/>
      <c r="B51" s="124" t="s">
        <v>140</v>
      </c>
      <c r="C51" s="130" t="s">
        <v>46</v>
      </c>
      <c r="D51" s="41" t="s">
        <v>19</v>
      </c>
      <c r="E51" s="40">
        <f t="shared" si="25"/>
        <v>72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>
        <v>36</v>
      </c>
      <c r="S51" s="40">
        <v>36</v>
      </c>
      <c r="T51" s="40"/>
      <c r="U51" s="40"/>
      <c r="V51" s="98" t="s">
        <v>146</v>
      </c>
      <c r="W51" s="99" t="s">
        <v>148</v>
      </c>
      <c r="X51" s="99" t="s">
        <v>148</v>
      </c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40"/>
      <c r="AK51" s="32"/>
      <c r="AL51" s="98" t="s">
        <v>146</v>
      </c>
      <c r="AM51" s="100" t="s">
        <v>150</v>
      </c>
      <c r="AN51" s="100" t="s">
        <v>150</v>
      </c>
      <c r="AO51" s="100" t="s">
        <v>150</v>
      </c>
      <c r="AP51" s="100" t="s">
        <v>150</v>
      </c>
      <c r="AQ51" s="101" t="s">
        <v>151</v>
      </c>
      <c r="AR51" s="101" t="s">
        <v>151</v>
      </c>
      <c r="AS51" s="101" t="s">
        <v>151</v>
      </c>
      <c r="AT51" s="101" t="s">
        <v>151</v>
      </c>
      <c r="AU51" s="102" t="s">
        <v>153</v>
      </c>
      <c r="AV51" s="102" t="s">
        <v>153</v>
      </c>
      <c r="AW51" s="32"/>
      <c r="AX51" s="32"/>
      <c r="AY51" s="32"/>
      <c r="AZ51" s="32"/>
      <c r="BA51" s="32"/>
      <c r="BB51" s="32"/>
      <c r="BC51" s="32"/>
      <c r="BD51" s="32"/>
      <c r="BE51" s="32"/>
      <c r="BF51" s="32">
        <f>SUM(Y51:AL51)</f>
        <v>0</v>
      </c>
      <c r="BG51" s="32">
        <f t="shared" si="26"/>
        <v>72</v>
      </c>
    </row>
    <row r="52" spans="1:59" ht="11.25">
      <c r="A52" s="61"/>
      <c r="B52" s="43"/>
      <c r="C52" s="130"/>
      <c r="D52" s="36" t="s">
        <v>39</v>
      </c>
      <c r="E52" s="62">
        <f t="shared" si="25"/>
        <v>0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98" t="s">
        <v>146</v>
      </c>
      <c r="W52" s="99" t="s">
        <v>148</v>
      </c>
      <c r="X52" s="99" t="s">
        <v>148</v>
      </c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8"/>
      <c r="AJ52" s="38"/>
      <c r="AK52" s="38"/>
      <c r="AL52" s="98" t="s">
        <v>146</v>
      </c>
      <c r="AM52" s="100" t="s">
        <v>150</v>
      </c>
      <c r="AN52" s="100" t="s">
        <v>150</v>
      </c>
      <c r="AO52" s="100" t="s">
        <v>150</v>
      </c>
      <c r="AP52" s="100" t="s">
        <v>150</v>
      </c>
      <c r="AQ52" s="101" t="s">
        <v>151</v>
      </c>
      <c r="AR52" s="101" t="s">
        <v>151</v>
      </c>
      <c r="AS52" s="101" t="s">
        <v>151</v>
      </c>
      <c r="AT52" s="101" t="s">
        <v>151</v>
      </c>
      <c r="AU52" s="102" t="s">
        <v>153</v>
      </c>
      <c r="AV52" s="102" t="s">
        <v>153</v>
      </c>
      <c r="AW52" s="32"/>
      <c r="AX52" s="32"/>
      <c r="AY52" s="32"/>
      <c r="AZ52" s="32"/>
      <c r="BA52" s="32"/>
      <c r="BB52" s="32"/>
      <c r="BC52" s="32"/>
      <c r="BD52" s="32"/>
      <c r="BE52" s="32"/>
      <c r="BF52" s="62">
        <f>SUM(Y52:AW52)</f>
        <v>0</v>
      </c>
      <c r="BG52" s="62">
        <f t="shared" si="26"/>
        <v>0</v>
      </c>
    </row>
    <row r="53" spans="1:59" ht="16.5">
      <c r="A53" s="61"/>
      <c r="B53" s="124" t="s">
        <v>141</v>
      </c>
      <c r="C53" s="130" t="s">
        <v>89</v>
      </c>
      <c r="D53" s="41" t="s">
        <v>19</v>
      </c>
      <c r="E53" s="40">
        <f t="shared" si="25"/>
        <v>72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>
        <v>36</v>
      </c>
      <c r="U53" s="40">
        <v>36</v>
      </c>
      <c r="V53" s="98" t="s">
        <v>146</v>
      </c>
      <c r="W53" s="99" t="s">
        <v>148</v>
      </c>
      <c r="X53" s="99" t="s">
        <v>148</v>
      </c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40"/>
      <c r="AK53" s="32"/>
      <c r="AL53" s="98" t="s">
        <v>146</v>
      </c>
      <c r="AM53" s="100" t="s">
        <v>150</v>
      </c>
      <c r="AN53" s="100" t="s">
        <v>150</v>
      </c>
      <c r="AO53" s="100" t="s">
        <v>150</v>
      </c>
      <c r="AP53" s="100" t="s">
        <v>150</v>
      </c>
      <c r="AQ53" s="101" t="s">
        <v>151</v>
      </c>
      <c r="AR53" s="101" t="s">
        <v>151</v>
      </c>
      <c r="AS53" s="101" t="s">
        <v>151</v>
      </c>
      <c r="AT53" s="101" t="s">
        <v>151</v>
      </c>
      <c r="AU53" s="102" t="s">
        <v>153</v>
      </c>
      <c r="AV53" s="102" t="s">
        <v>153</v>
      </c>
      <c r="AW53" s="32"/>
      <c r="AX53" s="32"/>
      <c r="AY53" s="32"/>
      <c r="AZ53" s="32"/>
      <c r="BA53" s="32"/>
      <c r="BB53" s="32"/>
      <c r="BC53" s="32"/>
      <c r="BD53" s="32"/>
      <c r="BE53" s="32"/>
      <c r="BF53" s="32">
        <f>SUM(Y53:AL53)</f>
        <v>0</v>
      </c>
      <c r="BG53" s="32">
        <f t="shared" si="26"/>
        <v>72</v>
      </c>
    </row>
    <row r="54" spans="1:59" ht="11.25">
      <c r="A54" s="61"/>
      <c r="B54" s="43"/>
      <c r="C54" s="131"/>
      <c r="D54" s="36" t="s">
        <v>39</v>
      </c>
      <c r="E54" s="62">
        <f t="shared" si="25"/>
        <v>0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98" t="s">
        <v>146</v>
      </c>
      <c r="W54" s="99" t="s">
        <v>148</v>
      </c>
      <c r="X54" s="99" t="s">
        <v>148</v>
      </c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8"/>
      <c r="AJ54" s="38"/>
      <c r="AK54" s="38"/>
      <c r="AL54" s="98" t="s">
        <v>146</v>
      </c>
      <c r="AM54" s="100" t="s">
        <v>150</v>
      </c>
      <c r="AN54" s="100" t="s">
        <v>150</v>
      </c>
      <c r="AO54" s="100" t="s">
        <v>150</v>
      </c>
      <c r="AP54" s="100" t="s">
        <v>150</v>
      </c>
      <c r="AQ54" s="101" t="s">
        <v>151</v>
      </c>
      <c r="AR54" s="101" t="s">
        <v>151</v>
      </c>
      <c r="AS54" s="101" t="s">
        <v>151</v>
      </c>
      <c r="AT54" s="101" t="s">
        <v>151</v>
      </c>
      <c r="AU54" s="102" t="s">
        <v>153</v>
      </c>
      <c r="AV54" s="102" t="s">
        <v>153</v>
      </c>
      <c r="AW54" s="32"/>
      <c r="AX54" s="32"/>
      <c r="AY54" s="32"/>
      <c r="AZ54" s="32"/>
      <c r="BA54" s="32"/>
      <c r="BB54" s="32"/>
      <c r="BC54" s="32"/>
      <c r="BD54" s="32"/>
      <c r="BE54" s="32"/>
      <c r="BF54" s="62">
        <f>SUM(Y54:AW54)</f>
        <v>0</v>
      </c>
      <c r="BG54" s="62">
        <f t="shared" si="26"/>
        <v>0</v>
      </c>
    </row>
    <row r="55" spans="1:59" s="4" customFormat="1" ht="41.25" customHeight="1">
      <c r="A55" s="81"/>
      <c r="B55" s="65" t="s">
        <v>142</v>
      </c>
      <c r="C55" s="66" t="s">
        <v>229</v>
      </c>
      <c r="D55" s="67" t="s">
        <v>19</v>
      </c>
      <c r="E55" s="57">
        <f t="shared" si="22"/>
        <v>92</v>
      </c>
      <c r="F55" s="57">
        <f>F57+F59+F63+F65+F67+F61</f>
        <v>7</v>
      </c>
      <c r="G55" s="57">
        <f aca="true" t="shared" si="27" ref="G55:AJ55">G57+G59+G63+G65+G67+G61</f>
        <v>7</v>
      </c>
      <c r="H55" s="57">
        <f t="shared" si="27"/>
        <v>8</v>
      </c>
      <c r="I55" s="57">
        <f t="shared" si="27"/>
        <v>8</v>
      </c>
      <c r="J55" s="57">
        <f t="shared" si="27"/>
        <v>8</v>
      </c>
      <c r="K55" s="57">
        <f t="shared" si="27"/>
        <v>8</v>
      </c>
      <c r="L55" s="57">
        <f t="shared" si="27"/>
        <v>7</v>
      </c>
      <c r="M55" s="57">
        <f t="shared" si="27"/>
        <v>7</v>
      </c>
      <c r="N55" s="57">
        <f t="shared" si="27"/>
        <v>7</v>
      </c>
      <c r="O55" s="57">
        <f t="shared" si="27"/>
        <v>7</v>
      </c>
      <c r="P55" s="57">
        <f t="shared" si="27"/>
        <v>8</v>
      </c>
      <c r="Q55" s="57">
        <f t="shared" si="27"/>
        <v>10</v>
      </c>
      <c r="R55" s="57">
        <f t="shared" si="27"/>
        <v>0</v>
      </c>
      <c r="S55" s="57">
        <f t="shared" si="27"/>
        <v>0</v>
      </c>
      <c r="T55" s="57">
        <f t="shared" si="27"/>
        <v>0</v>
      </c>
      <c r="U55" s="57">
        <f t="shared" si="27"/>
        <v>0</v>
      </c>
      <c r="V55" s="98" t="s">
        <v>146</v>
      </c>
      <c r="W55" s="99" t="s">
        <v>148</v>
      </c>
      <c r="X55" s="99" t="s">
        <v>148</v>
      </c>
      <c r="Y55" s="57">
        <f t="shared" si="27"/>
        <v>19</v>
      </c>
      <c r="Z55" s="57">
        <f t="shared" si="27"/>
        <v>19</v>
      </c>
      <c r="AA55" s="57">
        <f t="shared" si="27"/>
        <v>19</v>
      </c>
      <c r="AB55" s="57">
        <f t="shared" si="27"/>
        <v>19</v>
      </c>
      <c r="AC55" s="57">
        <f t="shared" si="27"/>
        <v>18</v>
      </c>
      <c r="AD55" s="57">
        <f t="shared" si="27"/>
        <v>0</v>
      </c>
      <c r="AE55" s="57">
        <f t="shared" si="27"/>
        <v>0</v>
      </c>
      <c r="AF55" s="57">
        <f t="shared" si="27"/>
        <v>0</v>
      </c>
      <c r="AG55" s="57">
        <f t="shared" si="27"/>
        <v>0</v>
      </c>
      <c r="AH55" s="57">
        <f t="shared" si="27"/>
        <v>36</v>
      </c>
      <c r="AI55" s="57">
        <f t="shared" si="27"/>
        <v>36</v>
      </c>
      <c r="AJ55" s="57">
        <f t="shared" si="27"/>
        <v>36</v>
      </c>
      <c r="AK55" s="57">
        <f>AK57+AK59+AK63+AK65+AK67+AK61</f>
        <v>36</v>
      </c>
      <c r="AL55" s="98" t="s">
        <v>146</v>
      </c>
      <c r="AM55" s="100" t="s">
        <v>150</v>
      </c>
      <c r="AN55" s="100" t="s">
        <v>150</v>
      </c>
      <c r="AO55" s="100" t="s">
        <v>150</v>
      </c>
      <c r="AP55" s="100" t="s">
        <v>150</v>
      </c>
      <c r="AQ55" s="101" t="s">
        <v>151</v>
      </c>
      <c r="AR55" s="101" t="s">
        <v>151</v>
      </c>
      <c r="AS55" s="101" t="s">
        <v>151</v>
      </c>
      <c r="AT55" s="101" t="s">
        <v>151</v>
      </c>
      <c r="AU55" s="102" t="s">
        <v>153</v>
      </c>
      <c r="AV55" s="102" t="s">
        <v>153</v>
      </c>
      <c r="AW55" s="103"/>
      <c r="AX55" s="103"/>
      <c r="AY55" s="103"/>
      <c r="AZ55" s="103"/>
      <c r="BA55" s="103"/>
      <c r="BB55" s="103"/>
      <c r="BC55" s="103"/>
      <c r="BD55" s="103"/>
      <c r="BE55" s="103"/>
      <c r="BF55" s="57">
        <f>SUM(Y55:AL55)</f>
        <v>238</v>
      </c>
      <c r="BG55" s="57">
        <f aca="true" t="shared" si="28" ref="BG55:BG71">E55+BF55</f>
        <v>330</v>
      </c>
    </row>
    <row r="56" spans="1:59" s="4" customFormat="1" ht="12.75" customHeight="1">
      <c r="A56" s="81"/>
      <c r="B56" s="65"/>
      <c r="C56" s="66"/>
      <c r="D56" s="67" t="s">
        <v>39</v>
      </c>
      <c r="E56" s="57">
        <f t="shared" si="22"/>
        <v>41</v>
      </c>
      <c r="F56" s="57">
        <f>F58+F60+F64+F66+F68+F62</f>
        <v>3</v>
      </c>
      <c r="G56" s="57">
        <f aca="true" t="shared" si="29" ref="G56:AJ56">G58+G60+G64+G66+G68+G62</f>
        <v>2</v>
      </c>
      <c r="H56" s="57">
        <f t="shared" si="29"/>
        <v>1</v>
      </c>
      <c r="I56" s="57">
        <f t="shared" si="29"/>
        <v>1</v>
      </c>
      <c r="J56" s="57">
        <f t="shared" si="29"/>
        <v>2</v>
      </c>
      <c r="K56" s="57">
        <f t="shared" si="29"/>
        <v>3</v>
      </c>
      <c r="L56" s="57">
        <f t="shared" si="29"/>
        <v>3</v>
      </c>
      <c r="M56" s="57">
        <f t="shared" si="29"/>
        <v>2</v>
      </c>
      <c r="N56" s="57">
        <f t="shared" si="29"/>
        <v>3</v>
      </c>
      <c r="O56" s="57">
        <f t="shared" si="29"/>
        <v>4</v>
      </c>
      <c r="P56" s="57">
        <f t="shared" si="29"/>
        <v>8</v>
      </c>
      <c r="Q56" s="57">
        <f t="shared" si="29"/>
        <v>9</v>
      </c>
      <c r="R56" s="57">
        <f t="shared" si="29"/>
        <v>0</v>
      </c>
      <c r="S56" s="57">
        <f t="shared" si="29"/>
        <v>0</v>
      </c>
      <c r="T56" s="57">
        <f t="shared" si="29"/>
        <v>0</v>
      </c>
      <c r="U56" s="57">
        <f t="shared" si="29"/>
        <v>0</v>
      </c>
      <c r="V56" s="98" t="s">
        <v>146</v>
      </c>
      <c r="W56" s="99" t="s">
        <v>148</v>
      </c>
      <c r="X56" s="99" t="s">
        <v>148</v>
      </c>
      <c r="Y56" s="57">
        <f t="shared" si="29"/>
        <v>9</v>
      </c>
      <c r="Z56" s="57">
        <f t="shared" si="29"/>
        <v>9</v>
      </c>
      <c r="AA56" s="57">
        <f t="shared" si="29"/>
        <v>8</v>
      </c>
      <c r="AB56" s="57">
        <f t="shared" si="29"/>
        <v>8</v>
      </c>
      <c r="AC56" s="57">
        <f t="shared" si="29"/>
        <v>9</v>
      </c>
      <c r="AD56" s="57">
        <f t="shared" si="29"/>
        <v>0</v>
      </c>
      <c r="AE56" s="57">
        <f t="shared" si="29"/>
        <v>0</v>
      </c>
      <c r="AF56" s="57">
        <f t="shared" si="29"/>
        <v>0</v>
      </c>
      <c r="AG56" s="57">
        <f t="shared" si="29"/>
        <v>0</v>
      </c>
      <c r="AH56" s="57">
        <f t="shared" si="29"/>
        <v>0</v>
      </c>
      <c r="AI56" s="57">
        <f t="shared" si="29"/>
        <v>0</v>
      </c>
      <c r="AJ56" s="57">
        <f t="shared" si="29"/>
        <v>0</v>
      </c>
      <c r="AK56" s="57">
        <f>AK58+AK60+AK64+AK66+AK68+AK62</f>
        <v>0</v>
      </c>
      <c r="AL56" s="98" t="s">
        <v>146</v>
      </c>
      <c r="AM56" s="100" t="s">
        <v>150</v>
      </c>
      <c r="AN56" s="100" t="s">
        <v>150</v>
      </c>
      <c r="AO56" s="100" t="s">
        <v>150</v>
      </c>
      <c r="AP56" s="100" t="s">
        <v>150</v>
      </c>
      <c r="AQ56" s="101" t="s">
        <v>151</v>
      </c>
      <c r="AR56" s="101" t="s">
        <v>151</v>
      </c>
      <c r="AS56" s="101" t="s">
        <v>151</v>
      </c>
      <c r="AT56" s="101" t="s">
        <v>151</v>
      </c>
      <c r="AU56" s="102" t="s">
        <v>153</v>
      </c>
      <c r="AV56" s="102" t="s">
        <v>153</v>
      </c>
      <c r="AW56" s="103"/>
      <c r="AX56" s="103"/>
      <c r="AY56" s="103"/>
      <c r="AZ56" s="103"/>
      <c r="BA56" s="103"/>
      <c r="BB56" s="103"/>
      <c r="BC56" s="103"/>
      <c r="BD56" s="103"/>
      <c r="BE56" s="103"/>
      <c r="BF56" s="57">
        <f>SUM(Y56:AW56)</f>
        <v>43</v>
      </c>
      <c r="BG56" s="57">
        <f t="shared" si="28"/>
        <v>84</v>
      </c>
    </row>
    <row r="57" spans="1:59" ht="33">
      <c r="A57" s="61"/>
      <c r="B57" s="34" t="s">
        <v>77</v>
      </c>
      <c r="C57" s="35" t="s">
        <v>230</v>
      </c>
      <c r="D57" s="41" t="s">
        <v>19</v>
      </c>
      <c r="E57" s="40">
        <f t="shared" si="22"/>
        <v>18</v>
      </c>
      <c r="F57" s="40">
        <v>1</v>
      </c>
      <c r="G57" s="40">
        <v>1</v>
      </c>
      <c r="H57" s="40">
        <v>1</v>
      </c>
      <c r="I57" s="40">
        <v>1</v>
      </c>
      <c r="J57" s="40">
        <v>2</v>
      </c>
      <c r="K57" s="40">
        <v>2</v>
      </c>
      <c r="L57" s="40">
        <v>2</v>
      </c>
      <c r="M57" s="40">
        <v>2</v>
      </c>
      <c r="N57" s="40">
        <v>2</v>
      </c>
      <c r="O57" s="40">
        <v>2</v>
      </c>
      <c r="P57" s="40">
        <v>2</v>
      </c>
      <c r="Q57" s="40"/>
      <c r="R57" s="40"/>
      <c r="S57" s="40"/>
      <c r="T57" s="40"/>
      <c r="U57" s="40"/>
      <c r="V57" s="98" t="s">
        <v>146</v>
      </c>
      <c r="W57" s="99" t="s">
        <v>148</v>
      </c>
      <c r="X57" s="99" t="s">
        <v>148</v>
      </c>
      <c r="Y57" s="32">
        <v>4</v>
      </c>
      <c r="Z57" s="32">
        <v>4</v>
      </c>
      <c r="AA57" s="32">
        <v>4</v>
      </c>
      <c r="AB57" s="32">
        <v>3</v>
      </c>
      <c r="AC57" s="32">
        <v>3</v>
      </c>
      <c r="AD57" s="32"/>
      <c r="AE57" s="32"/>
      <c r="AF57" s="32"/>
      <c r="AG57" s="32"/>
      <c r="AH57" s="32"/>
      <c r="AI57" s="32"/>
      <c r="AJ57" s="32"/>
      <c r="AK57" s="40"/>
      <c r="AL57" s="98" t="s">
        <v>146</v>
      </c>
      <c r="AM57" s="100" t="s">
        <v>150</v>
      </c>
      <c r="AN57" s="100" t="s">
        <v>150</v>
      </c>
      <c r="AO57" s="100" t="s">
        <v>150</v>
      </c>
      <c r="AP57" s="100" t="s">
        <v>150</v>
      </c>
      <c r="AQ57" s="101" t="s">
        <v>151</v>
      </c>
      <c r="AR57" s="101" t="s">
        <v>151</v>
      </c>
      <c r="AS57" s="101" t="s">
        <v>151</v>
      </c>
      <c r="AT57" s="101" t="s">
        <v>151</v>
      </c>
      <c r="AU57" s="102" t="s">
        <v>153</v>
      </c>
      <c r="AV57" s="102" t="s">
        <v>153</v>
      </c>
      <c r="AW57" s="32"/>
      <c r="AX57" s="32"/>
      <c r="AY57" s="32"/>
      <c r="AZ57" s="32"/>
      <c r="BA57" s="32"/>
      <c r="BB57" s="32"/>
      <c r="BC57" s="32"/>
      <c r="BD57" s="32"/>
      <c r="BE57" s="32"/>
      <c r="BF57" s="32">
        <f>SUM(Y57:AL57)</f>
        <v>18</v>
      </c>
      <c r="BG57" s="32">
        <f t="shared" si="28"/>
        <v>36</v>
      </c>
    </row>
    <row r="58" spans="1:59" ht="11.25">
      <c r="A58" s="61"/>
      <c r="B58" s="34"/>
      <c r="C58" s="35"/>
      <c r="D58" s="36" t="s">
        <v>39</v>
      </c>
      <c r="E58" s="62">
        <f t="shared" si="22"/>
        <v>4</v>
      </c>
      <c r="F58" s="37"/>
      <c r="G58" s="37"/>
      <c r="H58" s="37"/>
      <c r="I58" s="37"/>
      <c r="J58" s="37"/>
      <c r="K58" s="37"/>
      <c r="L58" s="37">
        <v>1</v>
      </c>
      <c r="M58" s="37"/>
      <c r="N58" s="37">
        <v>1</v>
      </c>
      <c r="O58" s="37">
        <v>1</v>
      </c>
      <c r="P58" s="37">
        <v>1</v>
      </c>
      <c r="Q58" s="37"/>
      <c r="R58" s="37"/>
      <c r="S58" s="37"/>
      <c r="T58" s="37"/>
      <c r="U58" s="37"/>
      <c r="V58" s="98" t="s">
        <v>146</v>
      </c>
      <c r="W58" s="99" t="s">
        <v>148</v>
      </c>
      <c r="X58" s="99" t="s">
        <v>148</v>
      </c>
      <c r="Y58" s="37">
        <v>1</v>
      </c>
      <c r="Z58" s="37">
        <v>1</v>
      </c>
      <c r="AA58" s="37">
        <v>1</v>
      </c>
      <c r="AB58" s="37">
        <v>1</v>
      </c>
      <c r="AC58" s="37">
        <v>2</v>
      </c>
      <c r="AD58" s="37"/>
      <c r="AE58" s="37"/>
      <c r="AF58" s="37"/>
      <c r="AG58" s="37"/>
      <c r="AH58" s="37"/>
      <c r="AI58" s="38"/>
      <c r="AJ58" s="38"/>
      <c r="AK58" s="38"/>
      <c r="AL58" s="98" t="s">
        <v>146</v>
      </c>
      <c r="AM58" s="100" t="s">
        <v>150</v>
      </c>
      <c r="AN58" s="100" t="s">
        <v>150</v>
      </c>
      <c r="AO58" s="100" t="s">
        <v>150</v>
      </c>
      <c r="AP58" s="100" t="s">
        <v>150</v>
      </c>
      <c r="AQ58" s="101" t="s">
        <v>151</v>
      </c>
      <c r="AR58" s="101" t="s">
        <v>151</v>
      </c>
      <c r="AS58" s="101" t="s">
        <v>151</v>
      </c>
      <c r="AT58" s="101" t="s">
        <v>151</v>
      </c>
      <c r="AU58" s="102" t="s">
        <v>153</v>
      </c>
      <c r="AV58" s="102" t="s">
        <v>153</v>
      </c>
      <c r="AW58" s="32"/>
      <c r="AX58" s="32"/>
      <c r="AY58" s="32"/>
      <c r="AZ58" s="32"/>
      <c r="BA58" s="32"/>
      <c r="BB58" s="32"/>
      <c r="BC58" s="32"/>
      <c r="BD58" s="32"/>
      <c r="BE58" s="32"/>
      <c r="BF58" s="62">
        <f>SUM(Y58:AW58)</f>
        <v>6</v>
      </c>
      <c r="BG58" s="62">
        <f t="shared" si="28"/>
        <v>10</v>
      </c>
    </row>
    <row r="59" spans="1:59" ht="24.75">
      <c r="A59" s="61"/>
      <c r="B59" s="34" t="s">
        <v>90</v>
      </c>
      <c r="C59" s="35" t="s">
        <v>231</v>
      </c>
      <c r="D59" s="41" t="s">
        <v>19</v>
      </c>
      <c r="E59" s="40">
        <f t="shared" si="22"/>
        <v>48</v>
      </c>
      <c r="F59" s="40">
        <v>4</v>
      </c>
      <c r="G59" s="40">
        <v>4</v>
      </c>
      <c r="H59" s="40">
        <v>4</v>
      </c>
      <c r="I59" s="40">
        <v>4</v>
      </c>
      <c r="J59" s="40">
        <v>4</v>
      </c>
      <c r="K59" s="40">
        <v>4</v>
      </c>
      <c r="L59" s="40">
        <v>4</v>
      </c>
      <c r="M59" s="40">
        <v>4</v>
      </c>
      <c r="N59" s="40">
        <v>4</v>
      </c>
      <c r="O59" s="40">
        <v>4</v>
      </c>
      <c r="P59" s="40">
        <v>4</v>
      </c>
      <c r="Q59" s="40">
        <v>4</v>
      </c>
      <c r="R59" s="40"/>
      <c r="S59" s="40"/>
      <c r="T59" s="40"/>
      <c r="U59" s="40"/>
      <c r="V59" s="98" t="s">
        <v>146</v>
      </c>
      <c r="W59" s="99" t="s">
        <v>148</v>
      </c>
      <c r="X59" s="99" t="s">
        <v>148</v>
      </c>
      <c r="Y59" s="32">
        <v>7</v>
      </c>
      <c r="Z59" s="32">
        <v>7</v>
      </c>
      <c r="AA59" s="32">
        <v>7</v>
      </c>
      <c r="AB59" s="32">
        <v>8</v>
      </c>
      <c r="AC59" s="32">
        <v>7</v>
      </c>
      <c r="AD59" s="32"/>
      <c r="AE59" s="32"/>
      <c r="AF59" s="32"/>
      <c r="AG59" s="32"/>
      <c r="AH59" s="32"/>
      <c r="AI59" s="32"/>
      <c r="AJ59" s="32"/>
      <c r="AK59" s="40"/>
      <c r="AL59" s="98" t="s">
        <v>146</v>
      </c>
      <c r="AM59" s="100" t="s">
        <v>150</v>
      </c>
      <c r="AN59" s="100" t="s">
        <v>150</v>
      </c>
      <c r="AO59" s="100" t="s">
        <v>150</v>
      </c>
      <c r="AP59" s="100" t="s">
        <v>150</v>
      </c>
      <c r="AQ59" s="101" t="s">
        <v>151</v>
      </c>
      <c r="AR59" s="101" t="s">
        <v>151</v>
      </c>
      <c r="AS59" s="101" t="s">
        <v>151</v>
      </c>
      <c r="AT59" s="101" t="s">
        <v>151</v>
      </c>
      <c r="AU59" s="102" t="s">
        <v>153</v>
      </c>
      <c r="AV59" s="102" t="s">
        <v>153</v>
      </c>
      <c r="AW59" s="32"/>
      <c r="AX59" s="32"/>
      <c r="AY59" s="32"/>
      <c r="AZ59" s="32"/>
      <c r="BA59" s="32"/>
      <c r="BB59" s="32"/>
      <c r="BC59" s="32"/>
      <c r="BD59" s="32"/>
      <c r="BE59" s="32"/>
      <c r="BF59" s="32">
        <f>SUM(Y59:AL59)</f>
        <v>36</v>
      </c>
      <c r="BG59" s="32">
        <f t="shared" si="28"/>
        <v>84</v>
      </c>
    </row>
    <row r="60" spans="1:59" ht="11.25">
      <c r="A60" s="61"/>
      <c r="B60" s="34"/>
      <c r="C60" s="35"/>
      <c r="D60" s="36" t="s">
        <v>39</v>
      </c>
      <c r="E60" s="62">
        <f t="shared" si="22"/>
        <v>26</v>
      </c>
      <c r="F60" s="37">
        <v>3</v>
      </c>
      <c r="G60" s="37">
        <v>2</v>
      </c>
      <c r="H60" s="37">
        <v>1</v>
      </c>
      <c r="I60" s="37">
        <v>1</v>
      </c>
      <c r="J60" s="37">
        <v>2</v>
      </c>
      <c r="K60" s="37">
        <v>3</v>
      </c>
      <c r="L60" s="37">
        <v>2</v>
      </c>
      <c r="M60" s="37">
        <v>1</v>
      </c>
      <c r="N60" s="37">
        <v>1</v>
      </c>
      <c r="O60" s="37">
        <v>2</v>
      </c>
      <c r="P60" s="37">
        <v>4</v>
      </c>
      <c r="Q60" s="37">
        <v>4</v>
      </c>
      <c r="R60" s="37"/>
      <c r="S60" s="37"/>
      <c r="T60" s="37"/>
      <c r="U60" s="37"/>
      <c r="V60" s="98" t="s">
        <v>146</v>
      </c>
      <c r="W60" s="99" t="s">
        <v>148</v>
      </c>
      <c r="X60" s="99" t="s">
        <v>148</v>
      </c>
      <c r="Y60" s="37">
        <v>4</v>
      </c>
      <c r="Z60" s="37">
        <v>4</v>
      </c>
      <c r="AA60" s="37">
        <v>4</v>
      </c>
      <c r="AB60" s="37">
        <v>4</v>
      </c>
      <c r="AC60" s="37">
        <v>4</v>
      </c>
      <c r="AD60" s="37"/>
      <c r="AE60" s="37"/>
      <c r="AF60" s="37"/>
      <c r="AG60" s="37"/>
      <c r="AH60" s="37"/>
      <c r="AI60" s="38"/>
      <c r="AJ60" s="38"/>
      <c r="AK60" s="38"/>
      <c r="AL60" s="98" t="s">
        <v>146</v>
      </c>
      <c r="AM60" s="100" t="s">
        <v>150</v>
      </c>
      <c r="AN60" s="100" t="s">
        <v>150</v>
      </c>
      <c r="AO60" s="100" t="s">
        <v>150</v>
      </c>
      <c r="AP60" s="100" t="s">
        <v>150</v>
      </c>
      <c r="AQ60" s="101" t="s">
        <v>151</v>
      </c>
      <c r="AR60" s="101" t="s">
        <v>151</v>
      </c>
      <c r="AS60" s="101" t="s">
        <v>151</v>
      </c>
      <c r="AT60" s="101" t="s">
        <v>151</v>
      </c>
      <c r="AU60" s="102" t="s">
        <v>153</v>
      </c>
      <c r="AV60" s="102" t="s">
        <v>153</v>
      </c>
      <c r="AW60" s="32"/>
      <c r="AX60" s="32"/>
      <c r="AY60" s="32"/>
      <c r="AZ60" s="32"/>
      <c r="BA60" s="32"/>
      <c r="BB60" s="32"/>
      <c r="BC60" s="32"/>
      <c r="BD60" s="32"/>
      <c r="BE60" s="32"/>
      <c r="BF60" s="62">
        <f>SUM(Y60:AW60)</f>
        <v>20</v>
      </c>
      <c r="BG60" s="62">
        <f t="shared" si="28"/>
        <v>46</v>
      </c>
    </row>
    <row r="61" spans="1:59" ht="16.5">
      <c r="A61" s="143"/>
      <c r="B61" s="34" t="s">
        <v>232</v>
      </c>
      <c r="C61" s="35" t="s">
        <v>233</v>
      </c>
      <c r="D61" s="41" t="s">
        <v>19</v>
      </c>
      <c r="E61" s="40">
        <f>SUM(F61:X61)</f>
        <v>26</v>
      </c>
      <c r="F61" s="40">
        <v>2</v>
      </c>
      <c r="G61" s="40">
        <v>2</v>
      </c>
      <c r="H61" s="40">
        <v>3</v>
      </c>
      <c r="I61" s="40">
        <v>3</v>
      </c>
      <c r="J61" s="40">
        <v>2</v>
      </c>
      <c r="K61" s="40">
        <v>2</v>
      </c>
      <c r="L61" s="40">
        <v>1</v>
      </c>
      <c r="M61" s="40">
        <v>1</v>
      </c>
      <c r="N61" s="40">
        <v>1</v>
      </c>
      <c r="O61" s="40">
        <v>1</v>
      </c>
      <c r="P61" s="40">
        <v>2</v>
      </c>
      <c r="Q61" s="40">
        <v>6</v>
      </c>
      <c r="R61" s="40"/>
      <c r="S61" s="40"/>
      <c r="T61" s="40"/>
      <c r="U61" s="40"/>
      <c r="V61" s="98" t="s">
        <v>146</v>
      </c>
      <c r="W61" s="99" t="s">
        <v>148</v>
      </c>
      <c r="X61" s="99" t="s">
        <v>148</v>
      </c>
      <c r="Y61" s="32">
        <v>8</v>
      </c>
      <c r="Z61" s="32">
        <v>8</v>
      </c>
      <c r="AA61" s="32">
        <v>8</v>
      </c>
      <c r="AB61" s="32">
        <v>8</v>
      </c>
      <c r="AC61" s="32">
        <v>8</v>
      </c>
      <c r="AD61" s="32"/>
      <c r="AE61" s="32"/>
      <c r="AF61" s="32"/>
      <c r="AG61" s="32"/>
      <c r="AH61" s="32"/>
      <c r="AI61" s="32"/>
      <c r="AJ61" s="32"/>
      <c r="AK61" s="40"/>
      <c r="AL61" s="98" t="s">
        <v>146</v>
      </c>
      <c r="AM61" s="100" t="s">
        <v>150</v>
      </c>
      <c r="AN61" s="100" t="s">
        <v>150</v>
      </c>
      <c r="AO61" s="100" t="s">
        <v>150</v>
      </c>
      <c r="AP61" s="100" t="s">
        <v>150</v>
      </c>
      <c r="AQ61" s="101" t="s">
        <v>151</v>
      </c>
      <c r="AR61" s="101" t="s">
        <v>151</v>
      </c>
      <c r="AS61" s="101" t="s">
        <v>151</v>
      </c>
      <c r="AT61" s="101" t="s">
        <v>151</v>
      </c>
      <c r="AU61" s="102" t="s">
        <v>153</v>
      </c>
      <c r="AV61" s="102" t="s">
        <v>153</v>
      </c>
      <c r="AW61" s="32"/>
      <c r="AX61" s="32"/>
      <c r="AY61" s="32"/>
      <c r="AZ61" s="32"/>
      <c r="BA61" s="32"/>
      <c r="BB61" s="32"/>
      <c r="BC61" s="32"/>
      <c r="BD61" s="32"/>
      <c r="BE61" s="32"/>
      <c r="BF61" s="32">
        <f>SUM(Y61:AL61)</f>
        <v>40</v>
      </c>
      <c r="BG61" s="32">
        <f t="shared" si="28"/>
        <v>66</v>
      </c>
    </row>
    <row r="62" spans="1:59" ht="11.25">
      <c r="A62" s="143"/>
      <c r="B62" s="34"/>
      <c r="C62" s="35"/>
      <c r="D62" s="36" t="s">
        <v>39</v>
      </c>
      <c r="E62" s="62">
        <f>SUM(F62:X62)</f>
        <v>11</v>
      </c>
      <c r="F62" s="37"/>
      <c r="G62" s="37"/>
      <c r="H62" s="37"/>
      <c r="I62" s="37"/>
      <c r="J62" s="37"/>
      <c r="K62" s="37"/>
      <c r="L62" s="37"/>
      <c r="M62" s="37">
        <v>1</v>
      </c>
      <c r="N62" s="37">
        <v>1</v>
      </c>
      <c r="O62" s="37">
        <v>1</v>
      </c>
      <c r="P62" s="37">
        <v>3</v>
      </c>
      <c r="Q62" s="37">
        <v>5</v>
      </c>
      <c r="R62" s="37"/>
      <c r="S62" s="37"/>
      <c r="T62" s="37"/>
      <c r="U62" s="37"/>
      <c r="V62" s="98" t="s">
        <v>146</v>
      </c>
      <c r="W62" s="99" t="s">
        <v>148</v>
      </c>
      <c r="X62" s="99" t="s">
        <v>148</v>
      </c>
      <c r="Y62" s="37">
        <v>4</v>
      </c>
      <c r="Z62" s="37">
        <v>4</v>
      </c>
      <c r="AA62" s="37">
        <v>3</v>
      </c>
      <c r="AB62" s="37">
        <v>3</v>
      </c>
      <c r="AC62" s="37">
        <v>3</v>
      </c>
      <c r="AD62" s="37"/>
      <c r="AE62" s="37"/>
      <c r="AF62" s="37"/>
      <c r="AG62" s="37"/>
      <c r="AH62" s="37"/>
      <c r="AI62" s="38"/>
      <c r="AJ62" s="38"/>
      <c r="AK62" s="38"/>
      <c r="AL62" s="98" t="s">
        <v>146</v>
      </c>
      <c r="AM62" s="100" t="s">
        <v>150</v>
      </c>
      <c r="AN62" s="100" t="s">
        <v>150</v>
      </c>
      <c r="AO62" s="100" t="s">
        <v>150</v>
      </c>
      <c r="AP62" s="100" t="s">
        <v>150</v>
      </c>
      <c r="AQ62" s="101" t="s">
        <v>151</v>
      </c>
      <c r="AR62" s="101" t="s">
        <v>151</v>
      </c>
      <c r="AS62" s="101" t="s">
        <v>151</v>
      </c>
      <c r="AT62" s="101" t="s">
        <v>151</v>
      </c>
      <c r="AU62" s="102" t="s">
        <v>153</v>
      </c>
      <c r="AV62" s="102" t="s">
        <v>153</v>
      </c>
      <c r="AW62" s="32"/>
      <c r="AX62" s="32"/>
      <c r="AY62" s="32"/>
      <c r="AZ62" s="32"/>
      <c r="BA62" s="32"/>
      <c r="BB62" s="32"/>
      <c r="BC62" s="32"/>
      <c r="BD62" s="32"/>
      <c r="BE62" s="32"/>
      <c r="BF62" s="62">
        <f>SUM(Y62:AW62)</f>
        <v>17</v>
      </c>
      <c r="BG62" s="62">
        <f t="shared" si="28"/>
        <v>28</v>
      </c>
    </row>
    <row r="63" spans="2:59" ht="11.25">
      <c r="B63" s="124" t="s">
        <v>181</v>
      </c>
      <c r="C63" s="125" t="s">
        <v>46</v>
      </c>
      <c r="D63" s="41" t="s">
        <v>19</v>
      </c>
      <c r="E63" s="40">
        <f t="shared" si="22"/>
        <v>0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33"/>
      <c r="S63" s="40"/>
      <c r="T63" s="40"/>
      <c r="U63" s="40"/>
      <c r="V63" s="98" t="s">
        <v>146</v>
      </c>
      <c r="W63" s="99" t="s">
        <v>148</v>
      </c>
      <c r="X63" s="99" t="s">
        <v>148</v>
      </c>
      <c r="Y63" s="32"/>
      <c r="Z63" s="32"/>
      <c r="AA63" s="32"/>
      <c r="AB63" s="32"/>
      <c r="AC63" s="32"/>
      <c r="AD63" s="32"/>
      <c r="AE63" s="32"/>
      <c r="AF63" s="32"/>
      <c r="AG63" s="32"/>
      <c r="AH63" s="32">
        <v>36</v>
      </c>
      <c r="AI63" s="32">
        <v>36</v>
      </c>
      <c r="AJ63" s="32"/>
      <c r="AK63" s="40"/>
      <c r="AL63" s="98" t="s">
        <v>146</v>
      </c>
      <c r="AM63" s="100" t="s">
        <v>150</v>
      </c>
      <c r="AN63" s="100" t="s">
        <v>150</v>
      </c>
      <c r="AO63" s="100" t="s">
        <v>150</v>
      </c>
      <c r="AP63" s="100" t="s">
        <v>150</v>
      </c>
      <c r="AQ63" s="101" t="s">
        <v>151</v>
      </c>
      <c r="AR63" s="101" t="s">
        <v>151</v>
      </c>
      <c r="AS63" s="101" t="s">
        <v>151</v>
      </c>
      <c r="AT63" s="101" t="s">
        <v>151</v>
      </c>
      <c r="AU63" s="102" t="s">
        <v>153</v>
      </c>
      <c r="AV63" s="102" t="s">
        <v>153</v>
      </c>
      <c r="AW63" s="32"/>
      <c r="AX63" s="32"/>
      <c r="AY63" s="32"/>
      <c r="AZ63" s="32"/>
      <c r="BA63" s="32"/>
      <c r="BB63" s="32"/>
      <c r="BC63" s="32"/>
      <c r="BD63" s="32"/>
      <c r="BE63" s="32"/>
      <c r="BF63" s="32">
        <f>SUM(Y63:AL63)</f>
        <v>72</v>
      </c>
      <c r="BG63" s="32">
        <f t="shared" si="28"/>
        <v>72</v>
      </c>
    </row>
    <row r="64" spans="2:59" ht="11.25">
      <c r="B64" s="126"/>
      <c r="C64" s="125"/>
      <c r="D64" s="36" t="s">
        <v>39</v>
      </c>
      <c r="E64" s="62">
        <f t="shared" si="22"/>
        <v>0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98" t="s">
        <v>146</v>
      </c>
      <c r="W64" s="99" t="s">
        <v>148</v>
      </c>
      <c r="X64" s="99" t="s">
        <v>148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8"/>
      <c r="AJ64" s="38"/>
      <c r="AK64" s="38"/>
      <c r="AL64" s="98" t="s">
        <v>146</v>
      </c>
      <c r="AM64" s="100" t="s">
        <v>150</v>
      </c>
      <c r="AN64" s="100" t="s">
        <v>150</v>
      </c>
      <c r="AO64" s="100" t="s">
        <v>150</v>
      </c>
      <c r="AP64" s="100" t="s">
        <v>150</v>
      </c>
      <c r="AQ64" s="101" t="s">
        <v>151</v>
      </c>
      <c r="AR64" s="101" t="s">
        <v>151</v>
      </c>
      <c r="AS64" s="101" t="s">
        <v>151</v>
      </c>
      <c r="AT64" s="101" t="s">
        <v>151</v>
      </c>
      <c r="AU64" s="102" t="s">
        <v>153</v>
      </c>
      <c r="AV64" s="102" t="s">
        <v>153</v>
      </c>
      <c r="AW64" s="32"/>
      <c r="AX64" s="32"/>
      <c r="AY64" s="32"/>
      <c r="AZ64" s="32"/>
      <c r="BA64" s="32"/>
      <c r="BB64" s="32"/>
      <c r="BC64" s="32"/>
      <c r="BD64" s="32"/>
      <c r="BE64" s="32"/>
      <c r="BF64" s="62">
        <f>SUM(Y64:AW64)</f>
        <v>0</v>
      </c>
      <c r="BG64" s="62">
        <f t="shared" si="28"/>
        <v>0</v>
      </c>
    </row>
    <row r="65" spans="2:59" ht="16.5">
      <c r="B65" s="124" t="s">
        <v>182</v>
      </c>
      <c r="C65" s="125" t="s">
        <v>89</v>
      </c>
      <c r="D65" s="41" t="s">
        <v>19</v>
      </c>
      <c r="E65" s="40">
        <f t="shared" si="22"/>
        <v>0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98" t="s">
        <v>146</v>
      </c>
      <c r="W65" s="99" t="s">
        <v>148</v>
      </c>
      <c r="X65" s="99" t="s">
        <v>148</v>
      </c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>
        <v>36</v>
      </c>
      <c r="AK65" s="40">
        <v>36</v>
      </c>
      <c r="AL65" s="98" t="s">
        <v>146</v>
      </c>
      <c r="AM65" s="100" t="s">
        <v>150</v>
      </c>
      <c r="AN65" s="100" t="s">
        <v>150</v>
      </c>
      <c r="AO65" s="100" t="s">
        <v>150</v>
      </c>
      <c r="AP65" s="100" t="s">
        <v>150</v>
      </c>
      <c r="AQ65" s="101" t="s">
        <v>151</v>
      </c>
      <c r="AR65" s="101" t="s">
        <v>151</v>
      </c>
      <c r="AS65" s="101" t="s">
        <v>151</v>
      </c>
      <c r="AT65" s="101" t="s">
        <v>151</v>
      </c>
      <c r="AU65" s="102" t="s">
        <v>153</v>
      </c>
      <c r="AV65" s="102" t="s">
        <v>153</v>
      </c>
      <c r="AW65" s="32"/>
      <c r="AX65" s="32"/>
      <c r="AY65" s="32"/>
      <c r="AZ65" s="32"/>
      <c r="BA65" s="32"/>
      <c r="BB65" s="32"/>
      <c r="BC65" s="32"/>
      <c r="BD65" s="32"/>
      <c r="BE65" s="32"/>
      <c r="BF65" s="32">
        <f>SUM(Y65:AL65)</f>
        <v>72</v>
      </c>
      <c r="BG65" s="32">
        <f t="shared" si="28"/>
        <v>72</v>
      </c>
    </row>
    <row r="66" spans="2:59" ht="11.25">
      <c r="B66" s="124"/>
      <c r="C66" s="125"/>
      <c r="D66" s="36" t="s">
        <v>39</v>
      </c>
      <c r="E66" s="62">
        <f t="shared" si="22"/>
        <v>0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98" t="s">
        <v>146</v>
      </c>
      <c r="W66" s="99" t="s">
        <v>148</v>
      </c>
      <c r="X66" s="99" t="s">
        <v>148</v>
      </c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8"/>
      <c r="AJ66" s="38"/>
      <c r="AK66" s="38"/>
      <c r="AL66" s="98" t="s">
        <v>146</v>
      </c>
      <c r="AM66" s="100" t="s">
        <v>150</v>
      </c>
      <c r="AN66" s="100" t="s">
        <v>150</v>
      </c>
      <c r="AO66" s="100" t="s">
        <v>150</v>
      </c>
      <c r="AP66" s="100" t="s">
        <v>150</v>
      </c>
      <c r="AQ66" s="101" t="s">
        <v>151</v>
      </c>
      <c r="AR66" s="101" t="s">
        <v>151</v>
      </c>
      <c r="AS66" s="101" t="s">
        <v>151</v>
      </c>
      <c r="AT66" s="101" t="s">
        <v>151</v>
      </c>
      <c r="AU66" s="102" t="s">
        <v>153</v>
      </c>
      <c r="AV66" s="102" t="s">
        <v>153</v>
      </c>
      <c r="AW66" s="32"/>
      <c r="AX66" s="32"/>
      <c r="AY66" s="32"/>
      <c r="AZ66" s="32"/>
      <c r="BA66" s="32"/>
      <c r="BB66" s="32"/>
      <c r="BC66" s="32"/>
      <c r="BD66" s="32"/>
      <c r="BE66" s="32"/>
      <c r="BF66" s="62">
        <f>SUM(Y66:AW66)</f>
        <v>0</v>
      </c>
      <c r="BG66" s="62">
        <f t="shared" si="28"/>
        <v>0</v>
      </c>
    </row>
    <row r="67" spans="2:59" ht="24.75">
      <c r="B67" s="127" t="s">
        <v>178</v>
      </c>
      <c r="C67" s="128" t="s">
        <v>80</v>
      </c>
      <c r="D67" s="41" t="s">
        <v>19</v>
      </c>
      <c r="E67" s="40">
        <f t="shared" si="22"/>
        <v>0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98" t="s">
        <v>146</v>
      </c>
      <c r="W67" s="99" t="s">
        <v>148</v>
      </c>
      <c r="X67" s="99" t="s">
        <v>148</v>
      </c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40"/>
      <c r="AL67" s="98" t="s">
        <v>146</v>
      </c>
      <c r="AM67" s="100" t="s">
        <v>150</v>
      </c>
      <c r="AN67" s="100" t="s">
        <v>150</v>
      </c>
      <c r="AO67" s="100" t="s">
        <v>150</v>
      </c>
      <c r="AP67" s="100" t="s">
        <v>150</v>
      </c>
      <c r="AQ67" s="101" t="s">
        <v>151</v>
      </c>
      <c r="AR67" s="101" t="s">
        <v>151</v>
      </c>
      <c r="AS67" s="101" t="s">
        <v>151</v>
      </c>
      <c r="AT67" s="101" t="s">
        <v>151</v>
      </c>
      <c r="AU67" s="102" t="s">
        <v>153</v>
      </c>
      <c r="AV67" s="102" t="s">
        <v>153</v>
      </c>
      <c r="AW67" s="32"/>
      <c r="AX67" s="32"/>
      <c r="AY67" s="32"/>
      <c r="AZ67" s="32"/>
      <c r="BA67" s="32"/>
      <c r="BB67" s="32"/>
      <c r="BC67" s="32"/>
      <c r="BD67" s="32"/>
      <c r="BE67" s="32"/>
      <c r="BF67" s="32">
        <f>SUM(Y67:AL67)</f>
        <v>0</v>
      </c>
      <c r="BG67" s="32">
        <f t="shared" si="28"/>
        <v>0</v>
      </c>
    </row>
    <row r="68" spans="2:59" ht="14.25" customHeight="1">
      <c r="B68" s="43"/>
      <c r="C68" s="35"/>
      <c r="D68" s="36" t="s">
        <v>39</v>
      </c>
      <c r="E68" s="62">
        <f t="shared" si="22"/>
        <v>0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98" t="s">
        <v>146</v>
      </c>
      <c r="W68" s="99" t="s">
        <v>148</v>
      </c>
      <c r="X68" s="99" t="s">
        <v>148</v>
      </c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8"/>
      <c r="AJ68" s="38"/>
      <c r="AK68" s="37"/>
      <c r="AL68" s="98" t="s">
        <v>146</v>
      </c>
      <c r="AM68" s="100" t="s">
        <v>150</v>
      </c>
      <c r="AN68" s="100" t="s">
        <v>150</v>
      </c>
      <c r="AO68" s="100" t="s">
        <v>150</v>
      </c>
      <c r="AP68" s="100" t="s">
        <v>150</v>
      </c>
      <c r="AQ68" s="101" t="s">
        <v>151</v>
      </c>
      <c r="AR68" s="101" t="s">
        <v>151</v>
      </c>
      <c r="AS68" s="101" t="s">
        <v>151</v>
      </c>
      <c r="AT68" s="101" t="s">
        <v>151</v>
      </c>
      <c r="AU68" s="102" t="s">
        <v>153</v>
      </c>
      <c r="AV68" s="102" t="s">
        <v>153</v>
      </c>
      <c r="AW68" s="32"/>
      <c r="AX68" s="32"/>
      <c r="AY68" s="32"/>
      <c r="AZ68" s="32"/>
      <c r="BA68" s="32"/>
      <c r="BB68" s="32"/>
      <c r="BC68" s="32"/>
      <c r="BD68" s="32"/>
      <c r="BE68" s="32"/>
      <c r="BF68" s="62">
        <f>SUM(Y68:AW68)</f>
        <v>0</v>
      </c>
      <c r="BG68" s="62">
        <f t="shared" si="28"/>
        <v>0</v>
      </c>
    </row>
    <row r="69" spans="2:59" ht="22.5" customHeight="1">
      <c r="B69" s="250" t="s">
        <v>40</v>
      </c>
      <c r="C69" s="251"/>
      <c r="D69" s="252"/>
      <c r="E69" s="57">
        <f>SUM(F69:U69)</f>
        <v>576</v>
      </c>
      <c r="F69" s="26">
        <f>F15+F17+F21+F31+F37+F39+F59+F63+F65+F67+F41+F43+F57+F27+F19+F29+F47+F49+F51+F53+F61</f>
        <v>36</v>
      </c>
      <c r="G69" s="26">
        <f aca="true" t="shared" si="30" ref="G69:AK69">G15+G17+G21+G31+G37+G39+G59+G63+G65+G67+G41+G43+G57+G27+G19+G29+G47+G49+G51+G53+G61</f>
        <v>36</v>
      </c>
      <c r="H69" s="26">
        <f t="shared" si="30"/>
        <v>36</v>
      </c>
      <c r="I69" s="26">
        <f t="shared" si="30"/>
        <v>36</v>
      </c>
      <c r="J69" s="26">
        <f t="shared" si="30"/>
        <v>36</v>
      </c>
      <c r="K69" s="26">
        <f t="shared" si="30"/>
        <v>36</v>
      </c>
      <c r="L69" s="26">
        <f t="shared" si="30"/>
        <v>36</v>
      </c>
      <c r="M69" s="26">
        <f t="shared" si="30"/>
        <v>36</v>
      </c>
      <c r="N69" s="26">
        <f t="shared" si="30"/>
        <v>36</v>
      </c>
      <c r="O69" s="26">
        <f t="shared" si="30"/>
        <v>36</v>
      </c>
      <c r="P69" s="26">
        <f t="shared" si="30"/>
        <v>36</v>
      </c>
      <c r="Q69" s="26">
        <f t="shared" si="30"/>
        <v>36</v>
      </c>
      <c r="R69" s="26">
        <f t="shared" si="30"/>
        <v>36</v>
      </c>
      <c r="S69" s="26">
        <f t="shared" si="30"/>
        <v>36</v>
      </c>
      <c r="T69" s="26">
        <f t="shared" si="30"/>
        <v>36</v>
      </c>
      <c r="U69" s="26">
        <f t="shared" si="30"/>
        <v>36</v>
      </c>
      <c r="V69" s="98" t="s">
        <v>146</v>
      </c>
      <c r="W69" s="99" t="s">
        <v>148</v>
      </c>
      <c r="X69" s="99" t="s">
        <v>148</v>
      </c>
      <c r="Y69" s="26">
        <f t="shared" si="30"/>
        <v>36</v>
      </c>
      <c r="Z69" s="26">
        <f t="shared" si="30"/>
        <v>36</v>
      </c>
      <c r="AA69" s="26">
        <f t="shared" si="30"/>
        <v>36</v>
      </c>
      <c r="AB69" s="26">
        <f t="shared" si="30"/>
        <v>36</v>
      </c>
      <c r="AC69" s="26">
        <f t="shared" si="30"/>
        <v>36</v>
      </c>
      <c r="AD69" s="26">
        <f t="shared" si="30"/>
        <v>36</v>
      </c>
      <c r="AE69" s="26">
        <f t="shared" si="30"/>
        <v>36</v>
      </c>
      <c r="AF69" s="26">
        <f t="shared" si="30"/>
        <v>36</v>
      </c>
      <c r="AG69" s="26">
        <f t="shared" si="30"/>
        <v>36</v>
      </c>
      <c r="AH69" s="26">
        <f t="shared" si="30"/>
        <v>36</v>
      </c>
      <c r="AI69" s="26">
        <f t="shared" si="30"/>
        <v>36</v>
      </c>
      <c r="AJ69" s="26">
        <f t="shared" si="30"/>
        <v>36</v>
      </c>
      <c r="AK69" s="26">
        <f t="shared" si="30"/>
        <v>36</v>
      </c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32"/>
      <c r="AX69" s="32"/>
      <c r="AY69" s="32"/>
      <c r="AZ69" s="32"/>
      <c r="BA69" s="32"/>
      <c r="BB69" s="32"/>
      <c r="BC69" s="32"/>
      <c r="BD69" s="32"/>
      <c r="BE69" s="32"/>
      <c r="BF69" s="57">
        <f>SUM(Y69:AL69)</f>
        <v>468</v>
      </c>
      <c r="BG69" s="57">
        <f t="shared" si="28"/>
        <v>1044</v>
      </c>
    </row>
    <row r="70" spans="2:59" ht="22.5" customHeight="1">
      <c r="B70" s="247" t="s">
        <v>41</v>
      </c>
      <c r="C70" s="248"/>
      <c r="D70" s="249"/>
      <c r="E70" s="57">
        <f>SUM(F70:U70)</f>
        <v>216</v>
      </c>
      <c r="F70" s="26">
        <f>F16+F18+F22+F32+F38+F40+F60+F64+F66+F68+F42+F44+F58+F28+F20+F30+F48+F50+F52+F54+F62</f>
        <v>18</v>
      </c>
      <c r="G70" s="26">
        <f aca="true" t="shared" si="31" ref="G70:AK70">G16+G18+G22+G32+G38+G40+G60+G64+G66+G68+G42+G44+G58+G28+G20+G30+G48+G50+G52+G54+G62</f>
        <v>18</v>
      </c>
      <c r="H70" s="26">
        <f t="shared" si="31"/>
        <v>18</v>
      </c>
      <c r="I70" s="26">
        <f t="shared" si="31"/>
        <v>18</v>
      </c>
      <c r="J70" s="26">
        <f t="shared" si="31"/>
        <v>18</v>
      </c>
      <c r="K70" s="26">
        <f t="shared" si="31"/>
        <v>18</v>
      </c>
      <c r="L70" s="26">
        <f t="shared" si="31"/>
        <v>18</v>
      </c>
      <c r="M70" s="26">
        <f t="shared" si="31"/>
        <v>18</v>
      </c>
      <c r="N70" s="26">
        <f t="shared" si="31"/>
        <v>18</v>
      </c>
      <c r="O70" s="26">
        <f t="shared" si="31"/>
        <v>18</v>
      </c>
      <c r="P70" s="26">
        <f t="shared" si="31"/>
        <v>18</v>
      </c>
      <c r="Q70" s="26">
        <f t="shared" si="31"/>
        <v>18</v>
      </c>
      <c r="R70" s="26">
        <f t="shared" si="31"/>
        <v>0</v>
      </c>
      <c r="S70" s="26">
        <f t="shared" si="31"/>
        <v>0</v>
      </c>
      <c r="T70" s="26">
        <f t="shared" si="31"/>
        <v>0</v>
      </c>
      <c r="U70" s="26">
        <f t="shared" si="31"/>
        <v>0</v>
      </c>
      <c r="V70" s="98" t="s">
        <v>146</v>
      </c>
      <c r="W70" s="99" t="s">
        <v>148</v>
      </c>
      <c r="X70" s="99" t="s">
        <v>148</v>
      </c>
      <c r="Y70" s="26">
        <f t="shared" si="31"/>
        <v>18</v>
      </c>
      <c r="Z70" s="26">
        <f t="shared" si="31"/>
        <v>18</v>
      </c>
      <c r="AA70" s="26">
        <f t="shared" si="31"/>
        <v>18</v>
      </c>
      <c r="AB70" s="26">
        <f t="shared" si="31"/>
        <v>18</v>
      </c>
      <c r="AC70" s="26">
        <f t="shared" si="31"/>
        <v>18</v>
      </c>
      <c r="AD70" s="26">
        <f t="shared" si="31"/>
        <v>0</v>
      </c>
      <c r="AE70" s="26">
        <f t="shared" si="31"/>
        <v>0</v>
      </c>
      <c r="AF70" s="26">
        <f t="shared" si="31"/>
        <v>0</v>
      </c>
      <c r="AG70" s="26">
        <f t="shared" si="31"/>
        <v>0</v>
      </c>
      <c r="AH70" s="26">
        <f t="shared" si="31"/>
        <v>0</v>
      </c>
      <c r="AI70" s="26">
        <f t="shared" si="31"/>
        <v>0</v>
      </c>
      <c r="AJ70" s="26">
        <f t="shared" si="31"/>
        <v>0</v>
      </c>
      <c r="AK70" s="26">
        <f t="shared" si="31"/>
        <v>0</v>
      </c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32"/>
      <c r="AX70" s="32"/>
      <c r="AY70" s="32"/>
      <c r="AZ70" s="32"/>
      <c r="BA70" s="32"/>
      <c r="BB70" s="32"/>
      <c r="BC70" s="32"/>
      <c r="BD70" s="32"/>
      <c r="BE70" s="32"/>
      <c r="BF70" s="57">
        <f>SUM(Y70:AW70)</f>
        <v>90</v>
      </c>
      <c r="BG70" s="57">
        <f t="shared" si="28"/>
        <v>306</v>
      </c>
    </row>
    <row r="71" spans="2:59" ht="11.25">
      <c r="B71" s="250" t="s">
        <v>42</v>
      </c>
      <c r="C71" s="251"/>
      <c r="D71" s="252"/>
      <c r="E71" s="57">
        <f>SUM(F71:U71)</f>
        <v>792</v>
      </c>
      <c r="F71" s="47">
        <f>F69+F70</f>
        <v>54</v>
      </c>
      <c r="G71" s="47">
        <f aca="true" t="shared" si="32" ref="G71:AK71">G69+G70</f>
        <v>54</v>
      </c>
      <c r="H71" s="47">
        <f t="shared" si="32"/>
        <v>54</v>
      </c>
      <c r="I71" s="47">
        <f t="shared" si="32"/>
        <v>54</v>
      </c>
      <c r="J71" s="47">
        <f t="shared" si="32"/>
        <v>54</v>
      </c>
      <c r="K71" s="47">
        <f t="shared" si="32"/>
        <v>54</v>
      </c>
      <c r="L71" s="47">
        <f t="shared" si="32"/>
        <v>54</v>
      </c>
      <c r="M71" s="47">
        <f t="shared" si="32"/>
        <v>54</v>
      </c>
      <c r="N71" s="47">
        <f t="shared" si="32"/>
        <v>54</v>
      </c>
      <c r="O71" s="47">
        <f t="shared" si="32"/>
        <v>54</v>
      </c>
      <c r="P71" s="47">
        <f t="shared" si="32"/>
        <v>54</v>
      </c>
      <c r="Q71" s="47">
        <f t="shared" si="32"/>
        <v>54</v>
      </c>
      <c r="R71" s="47">
        <f t="shared" si="32"/>
        <v>36</v>
      </c>
      <c r="S71" s="47">
        <f t="shared" si="32"/>
        <v>36</v>
      </c>
      <c r="T71" s="47">
        <f t="shared" si="32"/>
        <v>36</v>
      </c>
      <c r="U71" s="47">
        <f t="shared" si="32"/>
        <v>36</v>
      </c>
      <c r="V71" s="98" t="s">
        <v>146</v>
      </c>
      <c r="W71" s="99" t="s">
        <v>148</v>
      </c>
      <c r="X71" s="99" t="s">
        <v>148</v>
      </c>
      <c r="Y71" s="47">
        <f t="shared" si="32"/>
        <v>54</v>
      </c>
      <c r="Z71" s="47">
        <f t="shared" si="32"/>
        <v>54</v>
      </c>
      <c r="AA71" s="47">
        <f t="shared" si="32"/>
        <v>54</v>
      </c>
      <c r="AB71" s="47">
        <f t="shared" si="32"/>
        <v>54</v>
      </c>
      <c r="AC71" s="47">
        <f t="shared" si="32"/>
        <v>54</v>
      </c>
      <c r="AD71" s="47">
        <f t="shared" si="32"/>
        <v>36</v>
      </c>
      <c r="AE71" s="47">
        <f t="shared" si="32"/>
        <v>36</v>
      </c>
      <c r="AF71" s="47">
        <f t="shared" si="32"/>
        <v>36</v>
      </c>
      <c r="AG71" s="47">
        <f t="shared" si="32"/>
        <v>36</v>
      </c>
      <c r="AH71" s="47">
        <f t="shared" si="32"/>
        <v>36</v>
      </c>
      <c r="AI71" s="47">
        <f t="shared" si="32"/>
        <v>36</v>
      </c>
      <c r="AJ71" s="47">
        <f t="shared" si="32"/>
        <v>36</v>
      </c>
      <c r="AK71" s="47">
        <f t="shared" si="32"/>
        <v>36</v>
      </c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32"/>
      <c r="AX71" s="105"/>
      <c r="AY71" s="105"/>
      <c r="AZ71" s="105"/>
      <c r="BA71" s="105"/>
      <c r="BB71" s="105"/>
      <c r="BC71" s="105"/>
      <c r="BD71" s="105"/>
      <c r="BE71" s="105"/>
      <c r="BF71" s="57">
        <f>SUM(Y71:AL71)</f>
        <v>558</v>
      </c>
      <c r="BG71" s="57">
        <f t="shared" si="28"/>
        <v>1350</v>
      </c>
    </row>
    <row r="72" ht="8.25">
      <c r="E72" s="48"/>
    </row>
  </sheetData>
  <sheetProtection/>
  <mergeCells count="33">
    <mergeCell ref="X5:Z5"/>
    <mergeCell ref="AB5:AE5"/>
    <mergeCell ref="AF5:AI5"/>
    <mergeCell ref="B33:B34"/>
    <mergeCell ref="C33:C34"/>
    <mergeCell ref="B69:D69"/>
    <mergeCell ref="S5:W5"/>
    <mergeCell ref="B45:B46"/>
    <mergeCell ref="C45:C46"/>
    <mergeCell ref="B70:D70"/>
    <mergeCell ref="B71:D71"/>
    <mergeCell ref="B13:B14"/>
    <mergeCell ref="C13:C14"/>
    <mergeCell ref="B23:B24"/>
    <mergeCell ref="C23:C24"/>
    <mergeCell ref="B25:B26"/>
    <mergeCell ref="C25:C26"/>
    <mergeCell ref="B3:L3"/>
    <mergeCell ref="A5:A10"/>
    <mergeCell ref="B5:B10"/>
    <mergeCell ref="C5:C10"/>
    <mergeCell ref="D5:D10"/>
    <mergeCell ref="E5:E10"/>
    <mergeCell ref="BF5:BF10"/>
    <mergeCell ref="BG5:BG10"/>
    <mergeCell ref="F7:BE7"/>
    <mergeCell ref="F9:BE9"/>
    <mergeCell ref="AK5:AN5"/>
    <mergeCell ref="B11:B12"/>
    <mergeCell ref="C11:C12"/>
    <mergeCell ref="F5:I5"/>
    <mergeCell ref="J5:N5"/>
    <mergeCell ref="O5:R5"/>
  </mergeCells>
  <printOptions/>
  <pageMargins left="0.1968503937007874" right="0.15748031496062992" top="0.3937007874015748" bottom="0.15748031496062992" header="0.2362204724409449" footer="0.1574803149606299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"/>
  <sheetViews>
    <sheetView view="pageBreakPreview" zoomScale="120" zoomScaleNormal="120" zoomScaleSheetLayoutView="120" zoomScalePageLayoutView="0" workbookViewId="0" topLeftCell="A7">
      <selection activeCell="AQ30" sqref="AQ30:AR30"/>
    </sheetView>
  </sheetViews>
  <sheetFormatPr defaultColWidth="9.140625" defaultRowHeight="15"/>
  <cols>
    <col min="1" max="1" width="2.57421875" style="3" customWidth="1"/>
    <col min="2" max="2" width="5.28125" style="3" customWidth="1"/>
    <col min="3" max="3" width="12.28125" style="42" customWidth="1"/>
    <col min="4" max="5" width="2.28125" style="3" customWidth="1"/>
    <col min="6" max="6" width="2.140625" style="3" customWidth="1"/>
    <col min="7" max="16" width="2.140625" style="3" bestFit="1" customWidth="1"/>
    <col min="17" max="18" width="2.28125" style="3" bestFit="1" customWidth="1"/>
    <col min="19" max="19" width="2.421875" style="3" customWidth="1"/>
    <col min="20" max="20" width="2.28125" style="3" customWidth="1"/>
    <col min="21" max="21" width="1.8515625" style="3" customWidth="1"/>
    <col min="22" max="22" width="2.00390625" style="3" customWidth="1"/>
    <col min="23" max="23" width="2.140625" style="3" bestFit="1" customWidth="1"/>
    <col min="24" max="24" width="2.28125" style="3" bestFit="1" customWidth="1"/>
    <col min="25" max="33" width="2.140625" style="3" bestFit="1" customWidth="1"/>
    <col min="34" max="34" width="2.28125" style="3" customWidth="1"/>
    <col min="35" max="37" width="2.140625" style="3" bestFit="1" customWidth="1"/>
    <col min="38" max="38" width="2.28125" style="3" bestFit="1" customWidth="1"/>
    <col min="39" max="39" width="2.140625" style="3" customWidth="1"/>
    <col min="40" max="40" width="2.140625" style="6" customWidth="1"/>
    <col min="41" max="45" width="2.140625" style="3" customWidth="1"/>
    <col min="46" max="55" width="1.8515625" style="3" customWidth="1"/>
    <col min="56" max="56" width="7.28125" style="3" customWidth="1"/>
    <col min="57" max="16384" width="9.140625" style="3" customWidth="1"/>
  </cols>
  <sheetData>
    <row r="1" spans="2:10" ht="12" customHeight="1">
      <c r="B1" s="4" t="s">
        <v>48</v>
      </c>
      <c r="C1" s="5"/>
      <c r="D1" s="4"/>
      <c r="E1" s="4"/>
      <c r="F1" s="4"/>
      <c r="G1" s="4"/>
      <c r="H1" s="4"/>
      <c r="I1" s="4"/>
      <c r="J1" s="4"/>
    </row>
    <row r="2" spans="2:10" ht="11.25" customHeight="1">
      <c r="B2" s="4" t="s">
        <v>272</v>
      </c>
      <c r="C2" s="5"/>
      <c r="D2" s="4"/>
      <c r="E2" s="4"/>
      <c r="F2" s="4"/>
      <c r="G2" s="4"/>
      <c r="H2" s="4"/>
      <c r="I2" s="4"/>
      <c r="J2" s="4"/>
    </row>
    <row r="3" spans="2:10" ht="12" customHeight="1">
      <c r="B3" s="148" t="s">
        <v>273</v>
      </c>
      <c r="C3" s="148"/>
      <c r="D3" s="148"/>
      <c r="E3" s="148"/>
      <c r="F3" s="148"/>
      <c r="G3" s="148"/>
      <c r="H3" s="148"/>
      <c r="I3" s="148"/>
      <c r="J3" s="148"/>
    </row>
    <row r="4" spans="2:3" ht="9.75">
      <c r="B4" s="7"/>
      <c r="C4" s="8"/>
    </row>
    <row r="5" spans="1:56" ht="8.25" customHeight="1">
      <c r="A5" s="194" t="s">
        <v>20</v>
      </c>
      <c r="B5" s="195" t="s">
        <v>0</v>
      </c>
      <c r="C5" s="197" t="s">
        <v>16</v>
      </c>
      <c r="D5" s="10" t="s">
        <v>21</v>
      </c>
      <c r="E5" s="11"/>
      <c r="F5" s="11"/>
      <c r="G5" s="12"/>
      <c r="H5" s="9"/>
      <c r="I5" s="10" t="s">
        <v>22</v>
      </c>
      <c r="J5" s="11"/>
      <c r="K5" s="12"/>
      <c r="L5" s="9"/>
      <c r="M5" s="10" t="s">
        <v>23</v>
      </c>
      <c r="N5" s="11"/>
      <c r="O5" s="11"/>
      <c r="P5" s="12"/>
      <c r="Q5" s="10" t="s">
        <v>24</v>
      </c>
      <c r="R5" s="11"/>
      <c r="S5" s="11"/>
      <c r="T5" s="12"/>
      <c r="U5" s="9"/>
      <c r="V5" s="9"/>
      <c r="W5" s="13" t="s">
        <v>25</v>
      </c>
      <c r="X5" s="14"/>
      <c r="Y5" s="15"/>
      <c r="Z5" s="10" t="s">
        <v>26</v>
      </c>
      <c r="AA5" s="11"/>
      <c r="AB5" s="11"/>
      <c r="AC5" s="12"/>
      <c r="AD5" s="9"/>
      <c r="AE5" s="10" t="s">
        <v>27</v>
      </c>
      <c r="AF5" s="11"/>
      <c r="AG5" s="12"/>
      <c r="AH5" s="9"/>
      <c r="AI5" s="10" t="s">
        <v>28</v>
      </c>
      <c r="AJ5" s="11"/>
      <c r="AK5" s="12"/>
      <c r="AL5" s="9"/>
      <c r="AM5" s="10" t="s">
        <v>29</v>
      </c>
      <c r="AN5" s="11"/>
      <c r="AO5" s="11"/>
      <c r="AP5" s="12"/>
      <c r="AQ5" s="20"/>
      <c r="AR5" s="10" t="s">
        <v>30</v>
      </c>
      <c r="AS5" s="11"/>
      <c r="AT5" s="12"/>
      <c r="AU5" s="9"/>
      <c r="AV5" s="10" t="s">
        <v>31</v>
      </c>
      <c r="AW5" s="11"/>
      <c r="AX5" s="11"/>
      <c r="AY5" s="12"/>
      <c r="AZ5" s="10" t="s">
        <v>32</v>
      </c>
      <c r="BA5" s="11"/>
      <c r="BB5" s="11"/>
      <c r="BC5" s="12"/>
      <c r="BD5" s="199" t="s">
        <v>174</v>
      </c>
    </row>
    <row r="6" spans="1:56" ht="48.75" customHeight="1">
      <c r="A6" s="194"/>
      <c r="B6" s="196"/>
      <c r="C6" s="198"/>
      <c r="D6" s="9" t="s">
        <v>59</v>
      </c>
      <c r="E6" s="9" t="s">
        <v>60</v>
      </c>
      <c r="F6" s="9" t="s">
        <v>33</v>
      </c>
      <c r="G6" s="9" t="s">
        <v>34</v>
      </c>
      <c r="H6" s="9" t="s">
        <v>103</v>
      </c>
      <c r="I6" s="16" t="s">
        <v>57</v>
      </c>
      <c r="J6" s="16" t="s">
        <v>58</v>
      </c>
      <c r="K6" s="16" t="s">
        <v>36</v>
      </c>
      <c r="L6" s="17" t="s">
        <v>104</v>
      </c>
      <c r="M6" s="9" t="s">
        <v>83</v>
      </c>
      <c r="N6" s="16" t="s">
        <v>84</v>
      </c>
      <c r="O6" s="16" t="s">
        <v>85</v>
      </c>
      <c r="P6" s="18" t="s">
        <v>86</v>
      </c>
      <c r="Q6" s="19" t="s">
        <v>59</v>
      </c>
      <c r="R6" s="16" t="s">
        <v>60</v>
      </c>
      <c r="S6" s="16" t="s">
        <v>33</v>
      </c>
      <c r="T6" s="16" t="s">
        <v>34</v>
      </c>
      <c r="U6" s="9" t="s">
        <v>105</v>
      </c>
      <c r="V6" s="19" t="s">
        <v>50</v>
      </c>
      <c r="W6" s="16" t="s">
        <v>51</v>
      </c>
      <c r="X6" s="16" t="s">
        <v>52</v>
      </c>
      <c r="Y6" s="19" t="s">
        <v>106</v>
      </c>
      <c r="Z6" s="19" t="s">
        <v>53</v>
      </c>
      <c r="AA6" s="16" t="s">
        <v>54</v>
      </c>
      <c r="AB6" s="16" t="s">
        <v>44</v>
      </c>
      <c r="AC6" s="16" t="s">
        <v>107</v>
      </c>
      <c r="AD6" s="19" t="s">
        <v>53</v>
      </c>
      <c r="AE6" s="16" t="s">
        <v>108</v>
      </c>
      <c r="AF6" s="16" t="s">
        <v>44</v>
      </c>
      <c r="AG6" s="16" t="s">
        <v>35</v>
      </c>
      <c r="AH6" s="19" t="s">
        <v>101</v>
      </c>
      <c r="AI6" s="16" t="s">
        <v>57</v>
      </c>
      <c r="AJ6" s="16" t="s">
        <v>58</v>
      </c>
      <c r="AK6" s="16" t="s">
        <v>36</v>
      </c>
      <c r="AL6" s="19" t="s">
        <v>102</v>
      </c>
      <c r="AM6" s="16" t="s">
        <v>109</v>
      </c>
      <c r="AN6" s="18" t="s">
        <v>55</v>
      </c>
      <c r="AO6" s="16" t="s">
        <v>43</v>
      </c>
      <c r="AP6" s="16" t="s">
        <v>56</v>
      </c>
      <c r="AQ6" s="19" t="s">
        <v>59</v>
      </c>
      <c r="AR6" s="16" t="s">
        <v>60</v>
      </c>
      <c r="AS6" s="16" t="s">
        <v>33</v>
      </c>
      <c r="AT6" s="16" t="s">
        <v>34</v>
      </c>
      <c r="AU6" s="19" t="s">
        <v>103</v>
      </c>
      <c r="AV6" s="16" t="s">
        <v>57</v>
      </c>
      <c r="AW6" s="16" t="s">
        <v>58</v>
      </c>
      <c r="AX6" s="16" t="s">
        <v>36</v>
      </c>
      <c r="AY6" s="9" t="s">
        <v>104</v>
      </c>
      <c r="AZ6" s="20" t="s">
        <v>83</v>
      </c>
      <c r="BA6" s="16" t="s">
        <v>84</v>
      </c>
      <c r="BB6" s="16" t="s">
        <v>85</v>
      </c>
      <c r="BC6" s="16" t="s">
        <v>110</v>
      </c>
      <c r="BD6" s="200"/>
    </row>
    <row r="7" spans="1:56" ht="15" customHeight="1">
      <c r="A7" s="194"/>
      <c r="B7" s="196"/>
      <c r="C7" s="198"/>
      <c r="D7" s="202" t="s">
        <v>18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4"/>
      <c r="BD7" s="200"/>
    </row>
    <row r="8" spans="1:56" ht="12" customHeight="1">
      <c r="A8" s="194"/>
      <c r="B8" s="196"/>
      <c r="C8" s="198"/>
      <c r="D8" s="16">
        <v>35</v>
      </c>
      <c r="E8" s="16">
        <v>36</v>
      </c>
      <c r="F8" s="16">
        <v>37</v>
      </c>
      <c r="G8" s="16">
        <v>38</v>
      </c>
      <c r="H8" s="16">
        <v>39</v>
      </c>
      <c r="I8" s="16">
        <v>40</v>
      </c>
      <c r="J8" s="16">
        <v>41</v>
      </c>
      <c r="K8" s="16">
        <v>42</v>
      </c>
      <c r="L8" s="21">
        <v>43</v>
      </c>
      <c r="M8" s="21">
        <v>44</v>
      </c>
      <c r="N8" s="21">
        <v>45</v>
      </c>
      <c r="O8" s="21">
        <v>46</v>
      </c>
      <c r="P8" s="21">
        <v>47</v>
      </c>
      <c r="Q8" s="21">
        <v>48</v>
      </c>
      <c r="R8" s="21">
        <v>49</v>
      </c>
      <c r="S8" s="21">
        <v>50</v>
      </c>
      <c r="T8" s="21">
        <v>51</v>
      </c>
      <c r="U8" s="16">
        <v>52</v>
      </c>
      <c r="V8" s="22">
        <v>1</v>
      </c>
      <c r="W8" s="22">
        <v>2</v>
      </c>
      <c r="X8" s="22">
        <v>3</v>
      </c>
      <c r="Y8" s="22">
        <v>4</v>
      </c>
      <c r="Z8" s="23">
        <v>5</v>
      </c>
      <c r="AA8" s="22">
        <v>6</v>
      </c>
      <c r="AB8" s="22">
        <v>7</v>
      </c>
      <c r="AC8" s="22">
        <v>8</v>
      </c>
      <c r="AD8" s="23">
        <v>9</v>
      </c>
      <c r="AE8" s="16">
        <v>10</v>
      </c>
      <c r="AF8" s="16">
        <v>11</v>
      </c>
      <c r="AG8" s="16">
        <v>12</v>
      </c>
      <c r="AH8" s="16">
        <v>13</v>
      </c>
      <c r="AI8" s="16">
        <v>14</v>
      </c>
      <c r="AJ8" s="16">
        <v>15</v>
      </c>
      <c r="AK8" s="16">
        <v>16</v>
      </c>
      <c r="AL8" s="16">
        <v>17</v>
      </c>
      <c r="AM8" s="21">
        <v>18</v>
      </c>
      <c r="AN8" s="18">
        <v>19</v>
      </c>
      <c r="AO8" s="16">
        <v>20</v>
      </c>
      <c r="AP8" s="16">
        <v>21</v>
      </c>
      <c r="AQ8" s="16">
        <v>22</v>
      </c>
      <c r="AR8" s="24">
        <v>23</v>
      </c>
      <c r="AS8" s="16">
        <v>24</v>
      </c>
      <c r="AT8" s="16">
        <v>25</v>
      </c>
      <c r="AU8" s="21">
        <v>26</v>
      </c>
      <c r="AV8" s="16">
        <v>27</v>
      </c>
      <c r="AW8" s="16">
        <v>28</v>
      </c>
      <c r="AX8" s="16">
        <v>29</v>
      </c>
      <c r="AY8" s="16">
        <v>30</v>
      </c>
      <c r="AZ8" s="16">
        <v>31</v>
      </c>
      <c r="BA8" s="16">
        <v>32</v>
      </c>
      <c r="BB8" s="16">
        <v>33</v>
      </c>
      <c r="BC8" s="16">
        <v>34</v>
      </c>
      <c r="BD8" s="200"/>
    </row>
    <row r="9" spans="1:56" ht="15" customHeight="1">
      <c r="A9" s="194"/>
      <c r="B9" s="196"/>
      <c r="C9" s="198"/>
      <c r="D9" s="202" t="s">
        <v>37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4"/>
      <c r="BD9" s="200"/>
    </row>
    <row r="10" spans="1:56" ht="12.75" customHeight="1">
      <c r="A10" s="194"/>
      <c r="B10" s="196"/>
      <c r="C10" s="198"/>
      <c r="D10" s="16">
        <v>1</v>
      </c>
      <c r="E10" s="16">
        <v>2</v>
      </c>
      <c r="F10" s="16">
        <v>3</v>
      </c>
      <c r="G10" s="16">
        <v>4</v>
      </c>
      <c r="H10" s="25">
        <v>5</v>
      </c>
      <c r="I10" s="16">
        <v>6</v>
      </c>
      <c r="J10" s="16">
        <v>7</v>
      </c>
      <c r="K10" s="16">
        <v>8</v>
      </c>
      <c r="L10" s="25">
        <v>9</v>
      </c>
      <c r="M10" s="16">
        <v>10</v>
      </c>
      <c r="N10" s="16">
        <v>11</v>
      </c>
      <c r="O10" s="16">
        <v>12</v>
      </c>
      <c r="P10" s="16">
        <v>13</v>
      </c>
      <c r="Q10" s="16">
        <v>14</v>
      </c>
      <c r="R10" s="16">
        <v>15</v>
      </c>
      <c r="S10" s="16">
        <v>16</v>
      </c>
      <c r="T10" s="16">
        <v>17</v>
      </c>
      <c r="U10" s="21">
        <v>18</v>
      </c>
      <c r="V10" s="16">
        <v>19</v>
      </c>
      <c r="W10" s="16">
        <v>20</v>
      </c>
      <c r="X10" s="16">
        <v>21</v>
      </c>
      <c r="Y10" s="16">
        <v>22</v>
      </c>
      <c r="Z10" s="24">
        <v>23</v>
      </c>
      <c r="AA10" s="16">
        <v>24</v>
      </c>
      <c r="AB10" s="16">
        <v>25</v>
      </c>
      <c r="AC10" s="21">
        <v>26</v>
      </c>
      <c r="AD10" s="16">
        <v>27</v>
      </c>
      <c r="AE10" s="16">
        <v>28</v>
      </c>
      <c r="AF10" s="16">
        <v>29</v>
      </c>
      <c r="AG10" s="16">
        <v>30</v>
      </c>
      <c r="AH10" s="16">
        <v>31</v>
      </c>
      <c r="AI10" s="16">
        <v>32</v>
      </c>
      <c r="AJ10" s="16">
        <v>33</v>
      </c>
      <c r="AK10" s="16">
        <v>34</v>
      </c>
      <c r="AL10" s="16">
        <v>35</v>
      </c>
      <c r="AM10" s="16">
        <v>36</v>
      </c>
      <c r="AN10" s="18">
        <v>37</v>
      </c>
      <c r="AO10" s="16">
        <v>38</v>
      </c>
      <c r="AP10" s="16">
        <v>39</v>
      </c>
      <c r="AQ10" s="16">
        <v>40</v>
      </c>
      <c r="AR10" s="16">
        <v>41</v>
      </c>
      <c r="AS10" s="21">
        <v>42</v>
      </c>
      <c r="AT10" s="21">
        <v>43</v>
      </c>
      <c r="AU10" s="21">
        <v>44</v>
      </c>
      <c r="AV10" s="21">
        <v>45</v>
      </c>
      <c r="AW10" s="21">
        <v>46</v>
      </c>
      <c r="AX10" s="21">
        <v>47</v>
      </c>
      <c r="AY10" s="21">
        <v>48</v>
      </c>
      <c r="AZ10" s="21">
        <v>49</v>
      </c>
      <c r="BA10" s="21">
        <v>50</v>
      </c>
      <c r="BB10" s="21">
        <v>51</v>
      </c>
      <c r="BC10" s="16">
        <v>52</v>
      </c>
      <c r="BD10" s="201"/>
    </row>
    <row r="11" spans="1:56" ht="38.25" customHeight="1">
      <c r="A11" s="139"/>
      <c r="B11" s="111" t="s">
        <v>236</v>
      </c>
      <c r="C11" s="112" t="s">
        <v>119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99" t="s">
        <v>148</v>
      </c>
      <c r="V11" s="99" t="s">
        <v>148</v>
      </c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99" t="s">
        <v>148</v>
      </c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98"/>
      <c r="AU11" s="98"/>
      <c r="AV11" s="99" t="s">
        <v>148</v>
      </c>
      <c r="AW11" s="99" t="s">
        <v>148</v>
      </c>
      <c r="AX11" s="99" t="s">
        <v>148</v>
      </c>
      <c r="AY11" s="99" t="s">
        <v>148</v>
      </c>
      <c r="AZ11" s="99" t="s">
        <v>148</v>
      </c>
      <c r="BA11" s="99" t="s">
        <v>148</v>
      </c>
      <c r="BB11" s="99" t="s">
        <v>148</v>
      </c>
      <c r="BC11" s="99" t="s">
        <v>148</v>
      </c>
      <c r="BD11" s="55" t="s">
        <v>238</v>
      </c>
    </row>
    <row r="12" spans="1:56" s="4" customFormat="1" ht="22.5" customHeight="1">
      <c r="A12" s="217"/>
      <c r="B12" s="58" t="s">
        <v>170</v>
      </c>
      <c r="C12" s="115" t="s">
        <v>168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99" t="s">
        <v>148</v>
      </c>
      <c r="V12" s="99" t="s">
        <v>148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99" t="s">
        <v>148</v>
      </c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98"/>
      <c r="AU12" s="98"/>
      <c r="AV12" s="99" t="s">
        <v>148</v>
      </c>
      <c r="AW12" s="99" t="s">
        <v>148</v>
      </c>
      <c r="AX12" s="99" t="s">
        <v>148</v>
      </c>
      <c r="AY12" s="99" t="s">
        <v>148</v>
      </c>
      <c r="AZ12" s="99" t="s">
        <v>148</v>
      </c>
      <c r="BA12" s="99" t="s">
        <v>148</v>
      </c>
      <c r="BB12" s="99" t="s">
        <v>148</v>
      </c>
      <c r="BC12" s="99" t="s">
        <v>148</v>
      </c>
      <c r="BD12" s="55" t="s">
        <v>237</v>
      </c>
    </row>
    <row r="13" spans="1:56" ht="18.75" customHeight="1">
      <c r="A13" s="217"/>
      <c r="B13" s="29" t="s">
        <v>120</v>
      </c>
      <c r="C13" s="30" t="s">
        <v>117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99" t="s">
        <v>148</v>
      </c>
      <c r="V13" s="99" t="s">
        <v>148</v>
      </c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99" t="s">
        <v>148</v>
      </c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98"/>
      <c r="AU13" s="98" t="s">
        <v>111</v>
      </c>
      <c r="AV13" s="99" t="s">
        <v>148</v>
      </c>
      <c r="AW13" s="99" t="s">
        <v>148</v>
      </c>
      <c r="AX13" s="99" t="s">
        <v>148</v>
      </c>
      <c r="AY13" s="99" t="s">
        <v>148</v>
      </c>
      <c r="AZ13" s="99" t="s">
        <v>148</v>
      </c>
      <c r="BA13" s="99" t="s">
        <v>148</v>
      </c>
      <c r="BB13" s="99" t="s">
        <v>148</v>
      </c>
      <c r="BC13" s="99" t="s">
        <v>148</v>
      </c>
      <c r="BD13" s="162" t="s">
        <v>111</v>
      </c>
    </row>
    <row r="14" spans="1:56" ht="19.5" customHeight="1">
      <c r="A14" s="217"/>
      <c r="B14" s="29" t="s">
        <v>121</v>
      </c>
      <c r="C14" s="30" t="s">
        <v>118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99" t="s">
        <v>148</v>
      </c>
      <c r="V14" s="99" t="s">
        <v>148</v>
      </c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99" t="s">
        <v>148</v>
      </c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 t="s">
        <v>157</v>
      </c>
      <c r="AT14" s="98"/>
      <c r="AU14" s="98"/>
      <c r="AV14" s="99" t="s">
        <v>148</v>
      </c>
      <c r="AW14" s="99" t="s">
        <v>148</v>
      </c>
      <c r="AX14" s="99" t="s">
        <v>148</v>
      </c>
      <c r="AY14" s="99" t="s">
        <v>148</v>
      </c>
      <c r="AZ14" s="99" t="s">
        <v>148</v>
      </c>
      <c r="BA14" s="99" t="s">
        <v>148</v>
      </c>
      <c r="BB14" s="99" t="s">
        <v>148</v>
      </c>
      <c r="BC14" s="99" t="s">
        <v>148</v>
      </c>
      <c r="BD14" s="162" t="s">
        <v>157</v>
      </c>
    </row>
    <row r="15" spans="1:56" ht="14.25" customHeight="1">
      <c r="A15" s="217"/>
      <c r="B15" s="29" t="s">
        <v>122</v>
      </c>
      <c r="C15" s="30" t="s">
        <v>61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99" t="s">
        <v>148</v>
      </c>
      <c r="V15" s="99" t="s">
        <v>148</v>
      </c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99" t="s">
        <v>148</v>
      </c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" t="s">
        <v>157</v>
      </c>
      <c r="AT15" s="98"/>
      <c r="AU15" s="98"/>
      <c r="AV15" s="99" t="s">
        <v>148</v>
      </c>
      <c r="AW15" s="99" t="s">
        <v>148</v>
      </c>
      <c r="AX15" s="99" t="s">
        <v>148</v>
      </c>
      <c r="AY15" s="99" t="s">
        <v>148</v>
      </c>
      <c r="AZ15" s="99" t="s">
        <v>148</v>
      </c>
      <c r="BA15" s="99" t="s">
        <v>148</v>
      </c>
      <c r="BB15" s="99" t="s">
        <v>148</v>
      </c>
      <c r="BC15" s="99" t="s">
        <v>148</v>
      </c>
      <c r="BD15" s="162" t="s">
        <v>157</v>
      </c>
    </row>
    <row r="16" spans="1:56" ht="30.75" customHeight="1">
      <c r="A16" s="217"/>
      <c r="B16" s="29" t="s">
        <v>123</v>
      </c>
      <c r="C16" s="30" t="s">
        <v>112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99" t="s">
        <v>148</v>
      </c>
      <c r="V16" s="99" t="s">
        <v>148</v>
      </c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99" t="s">
        <v>148</v>
      </c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98" t="s">
        <v>111</v>
      </c>
      <c r="AU16" s="98"/>
      <c r="AV16" s="99" t="s">
        <v>148</v>
      </c>
      <c r="AW16" s="99" t="s">
        <v>148</v>
      </c>
      <c r="AX16" s="99" t="s">
        <v>148</v>
      </c>
      <c r="AY16" s="99" t="s">
        <v>148</v>
      </c>
      <c r="AZ16" s="99" t="s">
        <v>148</v>
      </c>
      <c r="BA16" s="99" t="s">
        <v>148</v>
      </c>
      <c r="BB16" s="99" t="s">
        <v>148</v>
      </c>
      <c r="BC16" s="99" t="s">
        <v>148</v>
      </c>
      <c r="BD16" s="162" t="s">
        <v>111</v>
      </c>
    </row>
    <row r="17" spans="1:56" ht="13.5" customHeight="1">
      <c r="A17" s="217"/>
      <c r="B17" s="46" t="s">
        <v>124</v>
      </c>
      <c r="C17" s="46" t="s">
        <v>62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99" t="s">
        <v>148</v>
      </c>
      <c r="V17" s="99" t="s">
        <v>148</v>
      </c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99" t="s">
        <v>148</v>
      </c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98"/>
      <c r="AU17" s="98"/>
      <c r="AV17" s="99" t="s">
        <v>148</v>
      </c>
      <c r="AW17" s="99" t="s">
        <v>148</v>
      </c>
      <c r="AX17" s="99" t="s">
        <v>148</v>
      </c>
      <c r="AY17" s="99" t="s">
        <v>148</v>
      </c>
      <c r="AZ17" s="99" t="s">
        <v>148</v>
      </c>
      <c r="BA17" s="99" t="s">
        <v>148</v>
      </c>
      <c r="BB17" s="99" t="s">
        <v>148</v>
      </c>
      <c r="BC17" s="99" t="s">
        <v>148</v>
      </c>
      <c r="BD17" s="162"/>
    </row>
    <row r="18" spans="1:56" ht="15.75" customHeight="1">
      <c r="A18" s="217"/>
      <c r="B18" s="43" t="s">
        <v>125</v>
      </c>
      <c r="C18" s="46" t="s">
        <v>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99" t="s">
        <v>148</v>
      </c>
      <c r="V18" s="99" t="s">
        <v>148</v>
      </c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99" t="s">
        <v>148</v>
      </c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 t="s">
        <v>157</v>
      </c>
      <c r="AT18" s="98"/>
      <c r="AU18" s="98"/>
      <c r="AV18" s="99" t="s">
        <v>148</v>
      </c>
      <c r="AW18" s="99" t="s">
        <v>148</v>
      </c>
      <c r="AX18" s="99" t="s">
        <v>148</v>
      </c>
      <c r="AY18" s="99" t="s">
        <v>148</v>
      </c>
      <c r="AZ18" s="99" t="s">
        <v>148</v>
      </c>
      <c r="BA18" s="99" t="s">
        <v>148</v>
      </c>
      <c r="BB18" s="99" t="s">
        <v>148</v>
      </c>
      <c r="BC18" s="99" t="s">
        <v>148</v>
      </c>
      <c r="BD18" s="162" t="s">
        <v>157</v>
      </c>
    </row>
    <row r="19" spans="1:56" ht="20.25" customHeight="1">
      <c r="A19" s="217"/>
      <c r="B19" s="43" t="s">
        <v>126</v>
      </c>
      <c r="C19" s="46" t="s">
        <v>63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99" t="s">
        <v>148</v>
      </c>
      <c r="V19" s="99" t="s">
        <v>148</v>
      </c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99" t="s">
        <v>148</v>
      </c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 t="s">
        <v>157</v>
      </c>
      <c r="AT19" s="98"/>
      <c r="AU19" s="98"/>
      <c r="AV19" s="99" t="s">
        <v>148</v>
      </c>
      <c r="AW19" s="99" t="s">
        <v>148</v>
      </c>
      <c r="AX19" s="99" t="s">
        <v>148</v>
      </c>
      <c r="AY19" s="99" t="s">
        <v>148</v>
      </c>
      <c r="AZ19" s="99" t="s">
        <v>148</v>
      </c>
      <c r="BA19" s="99" t="s">
        <v>148</v>
      </c>
      <c r="BB19" s="99" t="s">
        <v>148</v>
      </c>
      <c r="BC19" s="99" t="s">
        <v>148</v>
      </c>
      <c r="BD19" s="162" t="s">
        <v>157</v>
      </c>
    </row>
    <row r="20" spans="1:56" ht="20.25" customHeight="1">
      <c r="A20" s="217"/>
      <c r="B20" s="43" t="s">
        <v>127</v>
      </c>
      <c r="C20" s="145" t="s">
        <v>186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99" t="s">
        <v>148</v>
      </c>
      <c r="V20" s="99" t="s">
        <v>148</v>
      </c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99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 t="s">
        <v>157</v>
      </c>
      <c r="AT20" s="98"/>
      <c r="AU20" s="98"/>
      <c r="AV20" s="99" t="s">
        <v>148</v>
      </c>
      <c r="AW20" s="99" t="s">
        <v>148</v>
      </c>
      <c r="AX20" s="99" t="s">
        <v>148</v>
      </c>
      <c r="AY20" s="99" t="s">
        <v>148</v>
      </c>
      <c r="AZ20" s="99" t="s">
        <v>148</v>
      </c>
      <c r="BA20" s="99" t="s">
        <v>148</v>
      </c>
      <c r="BB20" s="99" t="s">
        <v>148</v>
      </c>
      <c r="BC20" s="99" t="s">
        <v>148</v>
      </c>
      <c r="BD20" s="162" t="s">
        <v>157</v>
      </c>
    </row>
    <row r="21" spans="1:56" s="4" customFormat="1" ht="38.25" customHeight="1">
      <c r="A21" s="217"/>
      <c r="B21" s="106" t="s">
        <v>170</v>
      </c>
      <c r="C21" s="140" t="s">
        <v>169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99" t="s">
        <v>148</v>
      </c>
      <c r="V21" s="99" t="s">
        <v>148</v>
      </c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99" t="s">
        <v>148</v>
      </c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98"/>
      <c r="AU21" s="98"/>
      <c r="AV21" s="99" t="s">
        <v>148</v>
      </c>
      <c r="AW21" s="99" t="s">
        <v>148</v>
      </c>
      <c r="AX21" s="99" t="s">
        <v>148</v>
      </c>
      <c r="AY21" s="99" t="s">
        <v>148</v>
      </c>
      <c r="AZ21" s="99" t="s">
        <v>148</v>
      </c>
      <c r="BA21" s="99" t="s">
        <v>148</v>
      </c>
      <c r="BB21" s="99" t="s">
        <v>148</v>
      </c>
      <c r="BC21" s="99" t="s">
        <v>148</v>
      </c>
      <c r="BD21" s="55" t="s">
        <v>191</v>
      </c>
    </row>
    <row r="22" spans="1:56" ht="19.5" customHeight="1">
      <c r="A22" s="217"/>
      <c r="B22" s="43" t="s">
        <v>129</v>
      </c>
      <c r="C22" s="43" t="s">
        <v>128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99" t="s">
        <v>148</v>
      </c>
      <c r="V22" s="99" t="s">
        <v>148</v>
      </c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99" t="s">
        <v>148</v>
      </c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 t="s">
        <v>157</v>
      </c>
      <c r="AT22" s="98"/>
      <c r="AU22" s="98"/>
      <c r="AV22" s="99" t="s">
        <v>148</v>
      </c>
      <c r="AW22" s="99" t="s">
        <v>148</v>
      </c>
      <c r="AX22" s="99" t="s">
        <v>148</v>
      </c>
      <c r="AY22" s="99" t="s">
        <v>148</v>
      </c>
      <c r="AZ22" s="99" t="s">
        <v>148</v>
      </c>
      <c r="BA22" s="99" t="s">
        <v>148</v>
      </c>
      <c r="BB22" s="99" t="s">
        <v>148</v>
      </c>
      <c r="BC22" s="99" t="s">
        <v>148</v>
      </c>
      <c r="BD22" s="162" t="s">
        <v>157</v>
      </c>
    </row>
    <row r="23" spans="1:56" ht="17.25" customHeight="1">
      <c r="A23" s="217"/>
      <c r="B23" s="43" t="s">
        <v>130</v>
      </c>
      <c r="C23" s="46" t="s">
        <v>198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99" t="s">
        <v>148</v>
      </c>
      <c r="V23" s="99" t="s">
        <v>148</v>
      </c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99" t="s">
        <v>148</v>
      </c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 t="s">
        <v>157</v>
      </c>
      <c r="AT23" s="98"/>
      <c r="AU23" s="98"/>
      <c r="AV23" s="99" t="s">
        <v>148</v>
      </c>
      <c r="AW23" s="99" t="s">
        <v>148</v>
      </c>
      <c r="AX23" s="99" t="s">
        <v>148</v>
      </c>
      <c r="AY23" s="99" t="s">
        <v>148</v>
      </c>
      <c r="AZ23" s="99" t="s">
        <v>148</v>
      </c>
      <c r="BA23" s="99" t="s">
        <v>148</v>
      </c>
      <c r="BB23" s="99" t="s">
        <v>148</v>
      </c>
      <c r="BC23" s="99" t="s">
        <v>148</v>
      </c>
      <c r="BD23" s="162" t="s">
        <v>157</v>
      </c>
    </row>
    <row r="24" spans="1:56" ht="12" customHeight="1">
      <c r="A24" s="217"/>
      <c r="B24" s="43" t="s">
        <v>200</v>
      </c>
      <c r="C24" s="43" t="s">
        <v>199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99" t="s">
        <v>148</v>
      </c>
      <c r="V24" s="99" t="s">
        <v>148</v>
      </c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99" t="s">
        <v>148</v>
      </c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98" t="s">
        <v>111</v>
      </c>
      <c r="AU24" s="98"/>
      <c r="AV24" s="99" t="s">
        <v>148</v>
      </c>
      <c r="AW24" s="99" t="s">
        <v>148</v>
      </c>
      <c r="AX24" s="99" t="s">
        <v>148</v>
      </c>
      <c r="AY24" s="99" t="s">
        <v>148</v>
      </c>
      <c r="AZ24" s="99" t="s">
        <v>148</v>
      </c>
      <c r="BA24" s="99" t="s">
        <v>148</v>
      </c>
      <c r="BB24" s="99" t="s">
        <v>148</v>
      </c>
      <c r="BC24" s="99" t="s">
        <v>148</v>
      </c>
      <c r="BD24" s="162" t="s">
        <v>111</v>
      </c>
    </row>
    <row r="25" spans="1:56" ht="12" customHeight="1">
      <c r="A25" s="217"/>
      <c r="B25" s="43" t="s">
        <v>131</v>
      </c>
      <c r="C25" s="43" t="s">
        <v>201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99" t="s">
        <v>148</v>
      </c>
      <c r="V25" s="99" t="s">
        <v>148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99" t="s">
        <v>148</v>
      </c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 t="s">
        <v>157</v>
      </c>
      <c r="AT25" s="98"/>
      <c r="AU25" s="98"/>
      <c r="AV25" s="99" t="s">
        <v>148</v>
      </c>
      <c r="AW25" s="99" t="s">
        <v>148</v>
      </c>
      <c r="AX25" s="99" t="s">
        <v>148</v>
      </c>
      <c r="AY25" s="99" t="s">
        <v>148</v>
      </c>
      <c r="AZ25" s="99" t="s">
        <v>148</v>
      </c>
      <c r="BA25" s="99" t="s">
        <v>148</v>
      </c>
      <c r="BB25" s="99" t="s">
        <v>148</v>
      </c>
      <c r="BC25" s="99" t="s">
        <v>148</v>
      </c>
      <c r="BD25" s="162" t="s">
        <v>157</v>
      </c>
    </row>
    <row r="26" spans="1:56" s="4" customFormat="1" ht="34.5" customHeight="1">
      <c r="A26" s="217"/>
      <c r="B26" s="106" t="s">
        <v>170</v>
      </c>
      <c r="C26" s="140" t="s">
        <v>171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99" t="s">
        <v>148</v>
      </c>
      <c r="V26" s="99" t="s">
        <v>148</v>
      </c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99" t="s">
        <v>148</v>
      </c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98"/>
      <c r="AU26" s="98"/>
      <c r="AV26" s="99" t="s">
        <v>148</v>
      </c>
      <c r="AW26" s="99" t="s">
        <v>148</v>
      </c>
      <c r="AX26" s="99" t="s">
        <v>148</v>
      </c>
      <c r="AY26" s="99" t="s">
        <v>148</v>
      </c>
      <c r="AZ26" s="99" t="s">
        <v>148</v>
      </c>
      <c r="BA26" s="99" t="s">
        <v>148</v>
      </c>
      <c r="BB26" s="99" t="s">
        <v>148</v>
      </c>
      <c r="BC26" s="99" t="s">
        <v>148</v>
      </c>
      <c r="BD26" s="55" t="s">
        <v>176</v>
      </c>
    </row>
    <row r="27" spans="1:56" s="4" customFormat="1" ht="34.5" customHeight="1">
      <c r="A27" s="217"/>
      <c r="B27" s="43" t="s">
        <v>132</v>
      </c>
      <c r="C27" s="46" t="s">
        <v>133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99" t="s">
        <v>148</v>
      </c>
      <c r="V27" s="99" t="s">
        <v>148</v>
      </c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99" t="s">
        <v>148</v>
      </c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 t="s">
        <v>157</v>
      </c>
      <c r="AT27" s="98"/>
      <c r="AU27" s="98"/>
      <c r="AV27" s="99" t="s">
        <v>148</v>
      </c>
      <c r="AW27" s="99" t="s">
        <v>148</v>
      </c>
      <c r="AX27" s="99" t="s">
        <v>148</v>
      </c>
      <c r="AY27" s="99" t="s">
        <v>148</v>
      </c>
      <c r="AZ27" s="99" t="s">
        <v>148</v>
      </c>
      <c r="BA27" s="99" t="s">
        <v>148</v>
      </c>
      <c r="BB27" s="99" t="s">
        <v>148</v>
      </c>
      <c r="BC27" s="99" t="s">
        <v>148</v>
      </c>
      <c r="BD27" s="162" t="s">
        <v>157</v>
      </c>
    </row>
    <row r="28" spans="1:56" ht="18" customHeight="1">
      <c r="A28" s="217"/>
      <c r="B28" s="111" t="s">
        <v>185</v>
      </c>
      <c r="C28" s="112" t="s">
        <v>136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99" t="s">
        <v>148</v>
      </c>
      <c r="V28" s="99" t="s">
        <v>148</v>
      </c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99" t="s">
        <v>148</v>
      </c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98"/>
      <c r="AU28" s="98"/>
      <c r="AV28" s="99" t="s">
        <v>148</v>
      </c>
      <c r="AW28" s="99" t="s">
        <v>148</v>
      </c>
      <c r="AX28" s="99" t="s">
        <v>148</v>
      </c>
      <c r="AY28" s="99" t="s">
        <v>148</v>
      </c>
      <c r="AZ28" s="99" t="s">
        <v>148</v>
      </c>
      <c r="BA28" s="99" t="s">
        <v>148</v>
      </c>
      <c r="BB28" s="99" t="s">
        <v>148</v>
      </c>
      <c r="BC28" s="99" t="s">
        <v>148</v>
      </c>
      <c r="BD28" s="32"/>
    </row>
    <row r="29" spans="1:55" ht="19.5" customHeight="1">
      <c r="A29" s="217"/>
      <c r="B29" s="141"/>
      <c r="C29" s="46" t="s">
        <v>187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99" t="s">
        <v>148</v>
      </c>
      <c r="V29" s="99" t="s">
        <v>148</v>
      </c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99" t="s">
        <v>148</v>
      </c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98"/>
      <c r="AU29" s="98"/>
      <c r="AV29" s="99" t="s">
        <v>148</v>
      </c>
      <c r="AW29" s="99" t="s">
        <v>148</v>
      </c>
      <c r="AX29" s="99" t="s">
        <v>148</v>
      </c>
      <c r="AY29" s="99" t="s">
        <v>148</v>
      </c>
      <c r="AZ29" s="99" t="s">
        <v>148</v>
      </c>
      <c r="BA29" s="99" t="s">
        <v>148</v>
      </c>
      <c r="BB29" s="99" t="s">
        <v>148</v>
      </c>
      <c r="BC29" s="99" t="s">
        <v>148</v>
      </c>
    </row>
    <row r="30" spans="2:56" ht="18" customHeight="1">
      <c r="B30" s="264" t="s">
        <v>172</v>
      </c>
      <c r="C30" s="265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>
        <v>9</v>
      </c>
      <c r="AT30" s="57">
        <v>3</v>
      </c>
      <c r="AU30" s="57"/>
      <c r="AV30" s="57"/>
      <c r="AW30" s="57"/>
      <c r="AX30" s="57"/>
      <c r="AY30" s="57"/>
      <c r="AZ30" s="57"/>
      <c r="BA30" s="57"/>
      <c r="BB30" s="57"/>
      <c r="BC30" s="80"/>
      <c r="BD30" s="144" t="s">
        <v>190</v>
      </c>
    </row>
    <row r="31" spans="4:28" ht="8.25">
      <c r="D31" s="48"/>
      <c r="E31" s="48"/>
      <c r="F31" s="48"/>
      <c r="G31" s="48"/>
      <c r="H31" s="48"/>
      <c r="I31" s="48"/>
      <c r="J31" s="48"/>
      <c r="K31" s="48"/>
      <c r="L31" s="48"/>
      <c r="W31" s="48"/>
      <c r="X31" s="48"/>
      <c r="Y31" s="48"/>
      <c r="Z31" s="48"/>
      <c r="AA31" s="48"/>
      <c r="AB31" s="48"/>
    </row>
  </sheetData>
  <sheetProtection/>
  <mergeCells count="8">
    <mergeCell ref="B30:C30"/>
    <mergeCell ref="A12:A29"/>
    <mergeCell ref="A5:A10"/>
    <mergeCell ref="B5:B10"/>
    <mergeCell ref="C5:C10"/>
    <mergeCell ref="BD5:BD10"/>
    <mergeCell ref="D7:BC7"/>
    <mergeCell ref="D9:BC9"/>
  </mergeCells>
  <printOptions/>
  <pageMargins left="0.19" right="0.14" top="0.39" bottom="0.15" header="0.23" footer="0.15"/>
  <pageSetup fitToWidth="0" fitToHeight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49"/>
  <sheetViews>
    <sheetView view="pageBreakPreview" zoomScale="110" zoomScaleNormal="120" zoomScaleSheetLayoutView="110" zoomScalePageLayoutView="0" workbookViewId="0" topLeftCell="A31">
      <selection activeCell="AU43" sqref="AU43"/>
    </sheetView>
  </sheetViews>
  <sheetFormatPr defaultColWidth="9.140625" defaultRowHeight="15"/>
  <cols>
    <col min="1" max="1" width="2.421875" style="3" customWidth="1"/>
    <col min="2" max="2" width="7.421875" style="3" customWidth="1"/>
    <col min="3" max="3" width="17.28125" style="42" customWidth="1"/>
    <col min="4" max="5" width="2.28125" style="3" customWidth="1"/>
    <col min="6" max="6" width="2.140625" style="3" customWidth="1"/>
    <col min="7" max="16" width="2.140625" style="3" bestFit="1" customWidth="1"/>
    <col min="17" max="18" width="2.28125" style="3" bestFit="1" customWidth="1"/>
    <col min="19" max="19" width="2.421875" style="3" customWidth="1"/>
    <col min="20" max="20" width="2.28125" style="3" customWidth="1"/>
    <col min="21" max="22" width="2.00390625" style="3" customWidth="1"/>
    <col min="23" max="23" width="3.28125" style="3" customWidth="1"/>
    <col min="24" max="24" width="2.28125" style="3" bestFit="1" customWidth="1"/>
    <col min="25" max="33" width="2.140625" style="3" bestFit="1" customWidth="1"/>
    <col min="34" max="34" width="2.28125" style="3" customWidth="1"/>
    <col min="35" max="36" width="2.140625" style="3" bestFit="1" customWidth="1"/>
    <col min="37" max="39" width="2.28125" style="3" bestFit="1" customWidth="1"/>
    <col min="40" max="40" width="2.00390625" style="6" customWidth="1"/>
    <col min="41" max="41" width="2.140625" style="3" customWidth="1"/>
    <col min="42" max="42" width="2.28125" style="3" bestFit="1" customWidth="1"/>
    <col min="43" max="43" width="2.140625" style="3" customWidth="1"/>
    <col min="44" max="44" width="2.00390625" style="3" customWidth="1"/>
    <col min="45" max="45" width="2.28125" style="3" bestFit="1" customWidth="1"/>
    <col min="46" max="46" width="3.28125" style="3" customWidth="1"/>
    <col min="47" max="47" width="3.421875" style="3" customWidth="1"/>
    <col min="48" max="55" width="2.140625" style="3" customWidth="1"/>
    <col min="56" max="56" width="11.00390625" style="3" customWidth="1"/>
    <col min="57" max="16384" width="9.140625" style="3" customWidth="1"/>
  </cols>
  <sheetData>
    <row r="1" spans="2:10" ht="9.75">
      <c r="B1" s="4" t="s">
        <v>48</v>
      </c>
      <c r="C1" s="5"/>
      <c r="D1" s="4"/>
      <c r="E1" s="4"/>
      <c r="F1" s="4"/>
      <c r="G1" s="4"/>
      <c r="H1" s="4"/>
      <c r="I1" s="4"/>
      <c r="J1" s="4"/>
    </row>
    <row r="2" spans="2:10" ht="9.75">
      <c r="B2" s="4" t="s">
        <v>274</v>
      </c>
      <c r="C2" s="5"/>
      <c r="D2" s="4"/>
      <c r="E2" s="4"/>
      <c r="F2" s="4"/>
      <c r="G2" s="4"/>
      <c r="H2" s="4"/>
      <c r="I2" s="4"/>
      <c r="J2" s="4"/>
    </row>
    <row r="3" spans="2:10" ht="9.75">
      <c r="B3" s="148" t="s">
        <v>275</v>
      </c>
      <c r="C3" s="148"/>
      <c r="D3" s="148"/>
      <c r="E3" s="148"/>
      <c r="F3" s="148"/>
      <c r="G3" s="148"/>
      <c r="H3" s="148"/>
      <c r="I3" s="148"/>
      <c r="J3" s="148"/>
    </row>
    <row r="4" spans="2:3" ht="9.75">
      <c r="B4" s="7"/>
      <c r="C4" s="8"/>
    </row>
    <row r="5" spans="1:56" ht="8.25">
      <c r="A5" s="194" t="s">
        <v>20</v>
      </c>
      <c r="B5" s="195" t="s">
        <v>0</v>
      </c>
      <c r="C5" s="197" t="s">
        <v>16</v>
      </c>
      <c r="D5" s="9"/>
      <c r="E5" s="10" t="s">
        <v>21</v>
      </c>
      <c r="F5" s="11"/>
      <c r="G5" s="11"/>
      <c r="H5" s="12"/>
      <c r="I5" s="10" t="s">
        <v>22</v>
      </c>
      <c r="J5" s="11"/>
      <c r="K5" s="11"/>
      <c r="L5" s="12"/>
      <c r="M5" s="9"/>
      <c r="N5" s="10" t="s">
        <v>23</v>
      </c>
      <c r="O5" s="11"/>
      <c r="P5" s="12"/>
      <c r="Q5" s="9"/>
      <c r="R5" s="10" t="s">
        <v>24</v>
      </c>
      <c r="S5" s="11"/>
      <c r="T5" s="12"/>
      <c r="U5" s="9"/>
      <c r="V5" s="13" t="s">
        <v>25</v>
      </c>
      <c r="W5" s="14"/>
      <c r="X5" s="14"/>
      <c r="Y5" s="15"/>
      <c r="Z5" s="9"/>
      <c r="AA5" s="10" t="s">
        <v>26</v>
      </c>
      <c r="AB5" s="11"/>
      <c r="AC5" s="12"/>
      <c r="AD5" s="9"/>
      <c r="AE5" s="10" t="s">
        <v>27</v>
      </c>
      <c r="AF5" s="11"/>
      <c r="AG5" s="12"/>
      <c r="AH5" s="9"/>
      <c r="AI5" s="10" t="s">
        <v>28</v>
      </c>
      <c r="AJ5" s="11"/>
      <c r="AK5" s="12"/>
      <c r="AL5" s="9"/>
      <c r="AM5" s="10" t="s">
        <v>29</v>
      </c>
      <c r="AN5" s="11"/>
      <c r="AO5" s="11"/>
      <c r="AP5" s="12"/>
      <c r="AQ5" s="9"/>
      <c r="AR5" s="10" t="s">
        <v>30</v>
      </c>
      <c r="AS5" s="11"/>
      <c r="AT5" s="12"/>
      <c r="AU5" s="9"/>
      <c r="AV5" s="10" t="s">
        <v>31</v>
      </c>
      <c r="AW5" s="11"/>
      <c r="AX5" s="11"/>
      <c r="AY5" s="12"/>
      <c r="AZ5" s="9"/>
      <c r="BA5" s="10" t="s">
        <v>32</v>
      </c>
      <c r="BB5" s="11"/>
      <c r="BC5" s="12"/>
      <c r="BD5" s="266" t="s">
        <v>174</v>
      </c>
    </row>
    <row r="6" spans="1:56" ht="18">
      <c r="A6" s="194"/>
      <c r="B6" s="196"/>
      <c r="C6" s="198"/>
      <c r="D6" s="9" t="s">
        <v>59</v>
      </c>
      <c r="E6" s="9" t="s">
        <v>60</v>
      </c>
      <c r="F6" s="9" t="s">
        <v>33</v>
      </c>
      <c r="G6" s="9" t="s">
        <v>34</v>
      </c>
      <c r="H6" s="9" t="s">
        <v>103</v>
      </c>
      <c r="I6" s="16" t="s">
        <v>57</v>
      </c>
      <c r="J6" s="16" t="s">
        <v>58</v>
      </c>
      <c r="K6" s="16" t="s">
        <v>36</v>
      </c>
      <c r="L6" s="17" t="s">
        <v>104</v>
      </c>
      <c r="M6" s="9" t="s">
        <v>83</v>
      </c>
      <c r="N6" s="16" t="s">
        <v>84</v>
      </c>
      <c r="O6" s="16" t="s">
        <v>85</v>
      </c>
      <c r="P6" s="18" t="s">
        <v>86</v>
      </c>
      <c r="Q6" s="19" t="s">
        <v>59</v>
      </c>
      <c r="R6" s="16" t="s">
        <v>60</v>
      </c>
      <c r="S6" s="16" t="s">
        <v>33</v>
      </c>
      <c r="T6" s="16" t="s">
        <v>34</v>
      </c>
      <c r="U6" s="9" t="s">
        <v>105</v>
      </c>
      <c r="V6" s="19" t="s">
        <v>50</v>
      </c>
      <c r="W6" s="16" t="s">
        <v>51</v>
      </c>
      <c r="X6" s="16" t="s">
        <v>52</v>
      </c>
      <c r="Y6" s="19" t="s">
        <v>106</v>
      </c>
      <c r="Z6" s="19" t="s">
        <v>53</v>
      </c>
      <c r="AA6" s="16" t="s">
        <v>54</v>
      </c>
      <c r="AB6" s="16" t="s">
        <v>44</v>
      </c>
      <c r="AC6" s="16" t="s">
        <v>107</v>
      </c>
      <c r="AD6" s="19" t="s">
        <v>53</v>
      </c>
      <c r="AE6" s="16" t="s">
        <v>108</v>
      </c>
      <c r="AF6" s="16" t="s">
        <v>44</v>
      </c>
      <c r="AG6" s="16" t="s">
        <v>35</v>
      </c>
      <c r="AH6" s="19" t="s">
        <v>101</v>
      </c>
      <c r="AI6" s="16" t="s">
        <v>57</v>
      </c>
      <c r="AJ6" s="16" t="s">
        <v>58</v>
      </c>
      <c r="AK6" s="16" t="s">
        <v>36</v>
      </c>
      <c r="AL6" s="19" t="s">
        <v>102</v>
      </c>
      <c r="AM6" s="16" t="s">
        <v>109</v>
      </c>
      <c r="AN6" s="18" t="s">
        <v>55</v>
      </c>
      <c r="AO6" s="16" t="s">
        <v>43</v>
      </c>
      <c r="AP6" s="16" t="s">
        <v>56</v>
      </c>
      <c r="AQ6" s="19" t="s">
        <v>59</v>
      </c>
      <c r="AR6" s="16" t="s">
        <v>60</v>
      </c>
      <c r="AS6" s="16" t="s">
        <v>33</v>
      </c>
      <c r="AT6" s="16" t="s">
        <v>34</v>
      </c>
      <c r="AU6" s="19" t="s">
        <v>103</v>
      </c>
      <c r="AV6" s="16" t="s">
        <v>57</v>
      </c>
      <c r="AW6" s="16" t="s">
        <v>58</v>
      </c>
      <c r="AX6" s="16" t="s">
        <v>36</v>
      </c>
      <c r="AY6" s="9" t="s">
        <v>104</v>
      </c>
      <c r="AZ6" s="20" t="s">
        <v>83</v>
      </c>
      <c r="BA6" s="16" t="s">
        <v>84</v>
      </c>
      <c r="BB6" s="16" t="s">
        <v>85</v>
      </c>
      <c r="BC6" s="16" t="s">
        <v>110</v>
      </c>
      <c r="BD6" s="267"/>
    </row>
    <row r="7" spans="1:56" ht="8.25">
      <c r="A7" s="194"/>
      <c r="B7" s="196"/>
      <c r="C7" s="198"/>
      <c r="D7" s="202" t="s">
        <v>18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4"/>
      <c r="BD7" s="267"/>
    </row>
    <row r="8" spans="1:56" ht="9.75">
      <c r="A8" s="194"/>
      <c r="B8" s="196"/>
      <c r="C8" s="198"/>
      <c r="D8" s="16">
        <v>35</v>
      </c>
      <c r="E8" s="16">
        <v>36</v>
      </c>
      <c r="F8" s="16">
        <v>37</v>
      </c>
      <c r="G8" s="16">
        <v>38</v>
      </c>
      <c r="H8" s="16">
        <v>39</v>
      </c>
      <c r="I8" s="16">
        <v>40</v>
      </c>
      <c r="J8" s="16">
        <v>41</v>
      </c>
      <c r="K8" s="16">
        <v>42</v>
      </c>
      <c r="L8" s="21">
        <v>43</v>
      </c>
      <c r="M8" s="21">
        <v>44</v>
      </c>
      <c r="N8" s="21">
        <v>45</v>
      </c>
      <c r="O8" s="21">
        <v>46</v>
      </c>
      <c r="P8" s="21">
        <v>47</v>
      </c>
      <c r="Q8" s="21">
        <v>48</v>
      </c>
      <c r="R8" s="21">
        <v>49</v>
      </c>
      <c r="S8" s="21">
        <v>50</v>
      </c>
      <c r="T8" s="21">
        <v>51</v>
      </c>
      <c r="U8" s="16">
        <v>52</v>
      </c>
      <c r="V8" s="22">
        <v>1</v>
      </c>
      <c r="W8" s="22">
        <v>2</v>
      </c>
      <c r="X8" s="22">
        <v>3</v>
      </c>
      <c r="Y8" s="22">
        <v>4</v>
      </c>
      <c r="Z8" s="23">
        <v>5</v>
      </c>
      <c r="AA8" s="22">
        <v>6</v>
      </c>
      <c r="AB8" s="22">
        <v>7</v>
      </c>
      <c r="AC8" s="22">
        <v>8</v>
      </c>
      <c r="AD8" s="23">
        <v>9</v>
      </c>
      <c r="AE8" s="16">
        <v>10</v>
      </c>
      <c r="AF8" s="16">
        <v>11</v>
      </c>
      <c r="AG8" s="16">
        <v>12</v>
      </c>
      <c r="AH8" s="16">
        <v>13</v>
      </c>
      <c r="AI8" s="16">
        <v>14</v>
      </c>
      <c r="AJ8" s="16">
        <v>15</v>
      </c>
      <c r="AK8" s="16">
        <v>16</v>
      </c>
      <c r="AL8" s="16">
        <v>17</v>
      </c>
      <c r="AM8" s="21">
        <v>18</v>
      </c>
      <c r="AN8" s="18">
        <v>19</v>
      </c>
      <c r="AO8" s="16">
        <v>20</v>
      </c>
      <c r="AP8" s="16">
        <v>21</v>
      </c>
      <c r="AQ8" s="16">
        <v>22</v>
      </c>
      <c r="AR8" s="24">
        <v>23</v>
      </c>
      <c r="AS8" s="16">
        <v>24</v>
      </c>
      <c r="AT8" s="16">
        <v>25</v>
      </c>
      <c r="AU8" s="21">
        <v>26</v>
      </c>
      <c r="AV8" s="16">
        <v>27</v>
      </c>
      <c r="AW8" s="16">
        <v>28</v>
      </c>
      <c r="AX8" s="16">
        <v>29</v>
      </c>
      <c r="AY8" s="16">
        <v>30</v>
      </c>
      <c r="AZ8" s="16">
        <v>31</v>
      </c>
      <c r="BA8" s="16">
        <v>32</v>
      </c>
      <c r="BB8" s="16">
        <v>33</v>
      </c>
      <c r="BC8" s="16">
        <v>34</v>
      </c>
      <c r="BD8" s="267"/>
    </row>
    <row r="9" spans="1:56" ht="8.25">
      <c r="A9" s="194"/>
      <c r="B9" s="196"/>
      <c r="C9" s="198"/>
      <c r="D9" s="202" t="s">
        <v>37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4"/>
      <c r="BD9" s="267"/>
    </row>
    <row r="10" spans="1:56" ht="9.75">
      <c r="A10" s="194"/>
      <c r="B10" s="196"/>
      <c r="C10" s="198"/>
      <c r="D10" s="16">
        <v>1</v>
      </c>
      <c r="E10" s="16">
        <v>2</v>
      </c>
      <c r="F10" s="16">
        <v>3</v>
      </c>
      <c r="G10" s="16">
        <v>4</v>
      </c>
      <c r="H10" s="25">
        <v>5</v>
      </c>
      <c r="I10" s="16">
        <v>6</v>
      </c>
      <c r="J10" s="16">
        <v>7</v>
      </c>
      <c r="K10" s="16">
        <v>8</v>
      </c>
      <c r="L10" s="25">
        <v>9</v>
      </c>
      <c r="M10" s="16">
        <v>10</v>
      </c>
      <c r="N10" s="16">
        <v>11</v>
      </c>
      <c r="O10" s="16">
        <v>12</v>
      </c>
      <c r="P10" s="16">
        <v>13</v>
      </c>
      <c r="Q10" s="16">
        <v>14</v>
      </c>
      <c r="R10" s="16">
        <v>15</v>
      </c>
      <c r="S10" s="16">
        <v>16</v>
      </c>
      <c r="T10" s="16">
        <v>17</v>
      </c>
      <c r="U10" s="21">
        <v>18</v>
      </c>
      <c r="V10" s="16">
        <v>19</v>
      </c>
      <c r="W10" s="16">
        <v>20</v>
      </c>
      <c r="X10" s="16">
        <v>21</v>
      </c>
      <c r="Y10" s="16">
        <v>22</v>
      </c>
      <c r="Z10" s="24">
        <v>23</v>
      </c>
      <c r="AA10" s="16">
        <v>24</v>
      </c>
      <c r="AB10" s="16">
        <v>25</v>
      </c>
      <c r="AC10" s="21">
        <v>26</v>
      </c>
      <c r="AD10" s="16">
        <v>27</v>
      </c>
      <c r="AE10" s="16">
        <v>28</v>
      </c>
      <c r="AF10" s="16">
        <v>29</v>
      </c>
      <c r="AG10" s="16">
        <v>30</v>
      </c>
      <c r="AH10" s="16">
        <v>31</v>
      </c>
      <c r="AI10" s="16">
        <v>32</v>
      </c>
      <c r="AJ10" s="16">
        <v>33</v>
      </c>
      <c r="AK10" s="16">
        <v>34</v>
      </c>
      <c r="AL10" s="16">
        <v>35</v>
      </c>
      <c r="AM10" s="16">
        <v>36</v>
      </c>
      <c r="AN10" s="18">
        <v>37</v>
      </c>
      <c r="AO10" s="16">
        <v>38</v>
      </c>
      <c r="AP10" s="16">
        <v>39</v>
      </c>
      <c r="AQ10" s="16">
        <v>40</v>
      </c>
      <c r="AR10" s="16">
        <v>41</v>
      </c>
      <c r="AS10" s="16">
        <v>42</v>
      </c>
      <c r="AT10" s="21">
        <v>43</v>
      </c>
      <c r="AU10" s="21">
        <v>44</v>
      </c>
      <c r="AV10" s="21">
        <v>45</v>
      </c>
      <c r="AW10" s="21">
        <v>46</v>
      </c>
      <c r="AX10" s="21">
        <v>47</v>
      </c>
      <c r="AY10" s="21">
        <v>48</v>
      </c>
      <c r="AZ10" s="21">
        <v>49</v>
      </c>
      <c r="BA10" s="21">
        <v>50</v>
      </c>
      <c r="BB10" s="21">
        <v>51</v>
      </c>
      <c r="BC10" s="16">
        <v>52</v>
      </c>
      <c r="BD10" s="268"/>
    </row>
    <row r="11" spans="1:56" ht="21.75" customHeight="1">
      <c r="A11" s="139"/>
      <c r="B11" s="111" t="s">
        <v>236</v>
      </c>
      <c r="C11" s="112" t="s">
        <v>119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98"/>
      <c r="U11" s="99" t="s">
        <v>148</v>
      </c>
      <c r="V11" s="99" t="s">
        <v>148</v>
      </c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98"/>
      <c r="AV11" s="99" t="s">
        <v>148</v>
      </c>
      <c r="AW11" s="99" t="s">
        <v>148</v>
      </c>
      <c r="AX11" s="99" t="s">
        <v>148</v>
      </c>
      <c r="AY11" s="99" t="s">
        <v>148</v>
      </c>
      <c r="AZ11" s="99" t="s">
        <v>148</v>
      </c>
      <c r="BA11" s="99" t="s">
        <v>148</v>
      </c>
      <c r="BB11" s="99" t="s">
        <v>148</v>
      </c>
      <c r="BC11" s="99" t="s">
        <v>148</v>
      </c>
      <c r="BD11" s="144" t="s">
        <v>176</v>
      </c>
    </row>
    <row r="12" spans="1:56" ht="18" customHeight="1">
      <c r="A12" s="139"/>
      <c r="B12" s="166" t="s">
        <v>192</v>
      </c>
      <c r="C12" s="112" t="s">
        <v>168</v>
      </c>
      <c r="D12" s="55"/>
      <c r="E12" s="55"/>
      <c r="F12" s="55"/>
      <c r="G12" s="55"/>
      <c r="H12" s="163"/>
      <c r="I12" s="55"/>
      <c r="J12" s="55"/>
      <c r="K12" s="55"/>
      <c r="L12" s="163"/>
      <c r="M12" s="55"/>
      <c r="N12" s="55"/>
      <c r="O12" s="55"/>
      <c r="P12" s="55"/>
      <c r="Q12" s="55"/>
      <c r="R12" s="55"/>
      <c r="S12" s="55"/>
      <c r="T12" s="98"/>
      <c r="U12" s="99" t="s">
        <v>148</v>
      </c>
      <c r="V12" s="99" t="s">
        <v>148</v>
      </c>
      <c r="W12" s="55"/>
      <c r="X12" s="55"/>
      <c r="Y12" s="55"/>
      <c r="Z12" s="164"/>
      <c r="AA12" s="55"/>
      <c r="AB12" s="55"/>
      <c r="AC12" s="16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165"/>
      <c r="AU12" s="98"/>
      <c r="AV12" s="99"/>
      <c r="AW12" s="99"/>
      <c r="AX12" s="99"/>
      <c r="AY12" s="99"/>
      <c r="AZ12" s="99"/>
      <c r="BA12" s="99"/>
      <c r="BB12" s="99"/>
      <c r="BC12" s="99"/>
      <c r="BD12" s="55"/>
    </row>
    <row r="13" spans="1:56" ht="12.75" customHeight="1">
      <c r="A13" s="139"/>
      <c r="B13" s="29" t="s">
        <v>124</v>
      </c>
      <c r="C13" s="30" t="s">
        <v>62</v>
      </c>
      <c r="D13" s="16"/>
      <c r="E13" s="16"/>
      <c r="F13" s="16"/>
      <c r="G13" s="16"/>
      <c r="H13" s="25"/>
      <c r="I13" s="16"/>
      <c r="J13" s="16"/>
      <c r="K13" s="16"/>
      <c r="L13" s="25"/>
      <c r="M13" s="16"/>
      <c r="N13" s="16"/>
      <c r="O13" s="16"/>
      <c r="P13" s="16"/>
      <c r="Q13" s="16"/>
      <c r="R13" s="16"/>
      <c r="S13" s="33" t="s">
        <v>157</v>
      </c>
      <c r="T13" s="98"/>
      <c r="U13" s="99" t="s">
        <v>148</v>
      </c>
      <c r="V13" s="99" t="s">
        <v>148</v>
      </c>
      <c r="W13" s="16"/>
      <c r="X13" s="16"/>
      <c r="Y13" s="16"/>
      <c r="Z13" s="24"/>
      <c r="AA13" s="16"/>
      <c r="AB13" s="16"/>
      <c r="AC13" s="21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8"/>
      <c r="AO13" s="16"/>
      <c r="AP13" s="16"/>
      <c r="AQ13" s="16"/>
      <c r="AR13" s="16"/>
      <c r="AS13" s="16"/>
      <c r="AT13" s="21"/>
      <c r="AU13" s="98"/>
      <c r="AV13" s="99" t="s">
        <v>148</v>
      </c>
      <c r="AW13" s="99" t="s">
        <v>148</v>
      </c>
      <c r="AX13" s="99" t="s">
        <v>148</v>
      </c>
      <c r="AY13" s="99" t="s">
        <v>148</v>
      </c>
      <c r="AZ13" s="99" t="s">
        <v>148</v>
      </c>
      <c r="BA13" s="99" t="s">
        <v>148</v>
      </c>
      <c r="BB13" s="99" t="s">
        <v>148</v>
      </c>
      <c r="BC13" s="99" t="s">
        <v>148</v>
      </c>
      <c r="BD13" s="32" t="s">
        <v>157</v>
      </c>
    </row>
    <row r="14" spans="1:56" ht="27.75" customHeight="1">
      <c r="A14" s="60"/>
      <c r="B14" s="111" t="s">
        <v>185</v>
      </c>
      <c r="C14" s="112" t="s">
        <v>136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98"/>
      <c r="U14" s="99" t="s">
        <v>148</v>
      </c>
      <c r="V14" s="99" t="s">
        <v>148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98"/>
      <c r="AV14" s="99" t="s">
        <v>148</v>
      </c>
      <c r="AW14" s="99" t="s">
        <v>148</v>
      </c>
      <c r="AX14" s="99" t="s">
        <v>148</v>
      </c>
      <c r="AY14" s="99" t="s">
        <v>148</v>
      </c>
      <c r="AZ14" s="99" t="s">
        <v>148</v>
      </c>
      <c r="BA14" s="99" t="s">
        <v>148</v>
      </c>
      <c r="BB14" s="99" t="s">
        <v>148</v>
      </c>
      <c r="BC14" s="99" t="s">
        <v>148</v>
      </c>
      <c r="BD14" s="144" t="s">
        <v>250</v>
      </c>
    </row>
    <row r="15" spans="1:56" ht="12" customHeight="1">
      <c r="A15" s="61"/>
      <c r="B15" s="29" t="s">
        <v>134</v>
      </c>
      <c r="C15" s="30" t="s">
        <v>64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  <c r="T15" s="98"/>
      <c r="U15" s="99" t="s">
        <v>148</v>
      </c>
      <c r="V15" s="99" t="s">
        <v>148</v>
      </c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98" t="s">
        <v>111</v>
      </c>
      <c r="AV15" s="99" t="s">
        <v>148</v>
      </c>
      <c r="AW15" s="99" t="s">
        <v>148</v>
      </c>
      <c r="AX15" s="99" t="s">
        <v>148</v>
      </c>
      <c r="AY15" s="99" t="s">
        <v>148</v>
      </c>
      <c r="AZ15" s="99" t="s">
        <v>148</v>
      </c>
      <c r="BA15" s="99" t="s">
        <v>148</v>
      </c>
      <c r="BB15" s="99" t="s">
        <v>148</v>
      </c>
      <c r="BC15" s="99" t="s">
        <v>148</v>
      </c>
      <c r="BD15" s="32" t="s">
        <v>111</v>
      </c>
    </row>
    <row r="16" spans="1:56" ht="16.5" customHeight="1">
      <c r="A16" s="61"/>
      <c r="B16" s="29" t="s">
        <v>65</v>
      </c>
      <c r="C16" s="30" t="s">
        <v>62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  <c r="T16" s="98"/>
      <c r="U16" s="99"/>
      <c r="V16" s="99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98" t="s">
        <v>111</v>
      </c>
      <c r="AV16" s="99"/>
      <c r="AW16" s="99"/>
      <c r="AX16" s="99"/>
      <c r="AY16" s="99"/>
      <c r="AZ16" s="99"/>
      <c r="BA16" s="99"/>
      <c r="BB16" s="99"/>
      <c r="BC16" s="99"/>
      <c r="BD16" s="32" t="s">
        <v>111</v>
      </c>
    </row>
    <row r="17" spans="1:56" ht="11.25">
      <c r="A17" s="61"/>
      <c r="B17" s="29" t="s">
        <v>66</v>
      </c>
      <c r="C17" s="30" t="s">
        <v>61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  <c r="T17" s="98"/>
      <c r="U17" s="99" t="s">
        <v>148</v>
      </c>
      <c r="V17" s="99" t="s">
        <v>148</v>
      </c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98"/>
      <c r="AV17" s="99" t="s">
        <v>148</v>
      </c>
      <c r="AW17" s="99" t="s">
        <v>148</v>
      </c>
      <c r="AX17" s="99" t="s">
        <v>148</v>
      </c>
      <c r="AY17" s="99" t="s">
        <v>148</v>
      </c>
      <c r="AZ17" s="99" t="s">
        <v>148</v>
      </c>
      <c r="BA17" s="99" t="s">
        <v>148</v>
      </c>
      <c r="BB17" s="99" t="s">
        <v>148</v>
      </c>
      <c r="BC17" s="99" t="s">
        <v>148</v>
      </c>
      <c r="BD17" s="32"/>
    </row>
    <row r="18" spans="1:56" ht="11.25">
      <c r="A18" s="61"/>
      <c r="B18" s="29" t="s">
        <v>67</v>
      </c>
      <c r="C18" s="30" t="s">
        <v>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 t="s">
        <v>155</v>
      </c>
      <c r="S18" s="33"/>
      <c r="T18" s="98"/>
      <c r="U18" s="99" t="s">
        <v>148</v>
      </c>
      <c r="V18" s="99" t="s">
        <v>148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2"/>
      <c r="AR18" s="33"/>
      <c r="AS18" s="33" t="s">
        <v>155</v>
      </c>
      <c r="AT18" s="33"/>
      <c r="AU18" s="98"/>
      <c r="AV18" s="99" t="s">
        <v>148</v>
      </c>
      <c r="AW18" s="99" t="s">
        <v>148</v>
      </c>
      <c r="AX18" s="99" t="s">
        <v>148</v>
      </c>
      <c r="AY18" s="99" t="s">
        <v>148</v>
      </c>
      <c r="AZ18" s="99" t="s">
        <v>148</v>
      </c>
      <c r="BA18" s="99" t="s">
        <v>148</v>
      </c>
      <c r="BB18" s="99" t="s">
        <v>148</v>
      </c>
      <c r="BC18" s="99" t="s">
        <v>148</v>
      </c>
      <c r="BD18" s="32" t="s">
        <v>177</v>
      </c>
    </row>
    <row r="19" spans="1:56" ht="16.5">
      <c r="A19" s="61"/>
      <c r="B19" s="29" t="s">
        <v>137</v>
      </c>
      <c r="C19" s="30" t="s">
        <v>187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  <c r="T19" s="98"/>
      <c r="U19" s="99"/>
      <c r="V19" s="99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2"/>
      <c r="AR19" s="33"/>
      <c r="AS19" s="33"/>
      <c r="AT19" s="33"/>
      <c r="AU19" s="98"/>
      <c r="AV19" s="99"/>
      <c r="AW19" s="99"/>
      <c r="AX19" s="99"/>
      <c r="AY19" s="99"/>
      <c r="AZ19" s="99"/>
      <c r="BA19" s="99"/>
      <c r="BB19" s="99"/>
      <c r="BC19" s="99"/>
      <c r="BD19" s="32"/>
    </row>
    <row r="20" spans="1:56" ht="29.25">
      <c r="A20" s="61"/>
      <c r="B20" s="58" t="s">
        <v>68</v>
      </c>
      <c r="C20" s="49" t="s">
        <v>69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98"/>
      <c r="U20" s="99" t="s">
        <v>148</v>
      </c>
      <c r="V20" s="99" t="s">
        <v>148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98"/>
      <c r="AV20" s="99" t="s">
        <v>148</v>
      </c>
      <c r="AW20" s="99" t="s">
        <v>148</v>
      </c>
      <c r="AX20" s="99" t="s">
        <v>148</v>
      </c>
      <c r="AY20" s="99" t="s">
        <v>148</v>
      </c>
      <c r="AZ20" s="99" t="s">
        <v>148</v>
      </c>
      <c r="BA20" s="99" t="s">
        <v>148</v>
      </c>
      <c r="BB20" s="99" t="s">
        <v>148</v>
      </c>
      <c r="BC20" s="99" t="s">
        <v>148</v>
      </c>
      <c r="BD20" s="144" t="s">
        <v>175</v>
      </c>
    </row>
    <row r="21" spans="1:56" ht="26.25" customHeight="1">
      <c r="A21" s="61"/>
      <c r="B21" s="29" t="s">
        <v>70</v>
      </c>
      <c r="C21" s="30" t="s">
        <v>73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 t="s">
        <v>157</v>
      </c>
      <c r="T21" s="98"/>
      <c r="U21" s="99" t="s">
        <v>148</v>
      </c>
      <c r="V21" s="99" t="s">
        <v>148</v>
      </c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98"/>
      <c r="AV21" s="99" t="s">
        <v>148</v>
      </c>
      <c r="AW21" s="99" t="s">
        <v>148</v>
      </c>
      <c r="AX21" s="99" t="s">
        <v>148</v>
      </c>
      <c r="AY21" s="99" t="s">
        <v>148</v>
      </c>
      <c r="AZ21" s="99" t="s">
        <v>148</v>
      </c>
      <c r="BA21" s="99" t="s">
        <v>148</v>
      </c>
      <c r="BB21" s="99" t="s">
        <v>148</v>
      </c>
      <c r="BC21" s="99" t="s">
        <v>148</v>
      </c>
      <c r="BD21" s="32" t="s">
        <v>157</v>
      </c>
    </row>
    <row r="22" spans="1:56" ht="11.25">
      <c r="A22" s="61"/>
      <c r="B22" s="29" t="s">
        <v>72</v>
      </c>
      <c r="C22" s="3" t="s">
        <v>202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 t="s">
        <v>157</v>
      </c>
      <c r="T22" s="98"/>
      <c r="U22" s="99" t="s">
        <v>148</v>
      </c>
      <c r="V22" s="99" t="s">
        <v>148</v>
      </c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98"/>
      <c r="AV22" s="99" t="s">
        <v>148</v>
      </c>
      <c r="AW22" s="99" t="s">
        <v>148</v>
      </c>
      <c r="AX22" s="99" t="s">
        <v>148</v>
      </c>
      <c r="AY22" s="99" t="s">
        <v>148</v>
      </c>
      <c r="AZ22" s="99" t="s">
        <v>148</v>
      </c>
      <c r="BA22" s="99" t="s">
        <v>148</v>
      </c>
      <c r="BB22" s="99" t="s">
        <v>148</v>
      </c>
      <c r="BC22" s="99" t="s">
        <v>148</v>
      </c>
      <c r="BD22" s="32" t="s">
        <v>157</v>
      </c>
    </row>
    <row r="23" spans="1:56" ht="18" customHeight="1">
      <c r="A23" s="61"/>
      <c r="B23" s="58" t="s">
        <v>2</v>
      </c>
      <c r="C23" s="50" t="s">
        <v>184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98"/>
      <c r="U23" s="99" t="s">
        <v>148</v>
      </c>
      <c r="V23" s="99" t="s">
        <v>148</v>
      </c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98"/>
      <c r="AV23" s="99" t="s">
        <v>148</v>
      </c>
      <c r="AW23" s="99" t="s">
        <v>148</v>
      </c>
      <c r="AX23" s="99" t="s">
        <v>148</v>
      </c>
      <c r="AY23" s="99" t="s">
        <v>148</v>
      </c>
      <c r="AZ23" s="99" t="s">
        <v>148</v>
      </c>
      <c r="BA23" s="99" t="s">
        <v>148</v>
      </c>
      <c r="BB23" s="99" t="s">
        <v>148</v>
      </c>
      <c r="BC23" s="99" t="s">
        <v>148</v>
      </c>
      <c r="BD23" s="80" t="s">
        <v>251</v>
      </c>
    </row>
    <row r="24" spans="1:56" ht="19.5" customHeight="1">
      <c r="A24" s="61"/>
      <c r="B24" s="58" t="s">
        <v>4</v>
      </c>
      <c r="C24" s="49" t="s">
        <v>74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98"/>
      <c r="U24" s="99" t="s">
        <v>148</v>
      </c>
      <c r="V24" s="99" t="s">
        <v>148</v>
      </c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98"/>
      <c r="AV24" s="99" t="s">
        <v>148</v>
      </c>
      <c r="AW24" s="99" t="s">
        <v>148</v>
      </c>
      <c r="AX24" s="99" t="s">
        <v>148</v>
      </c>
      <c r="AY24" s="99" t="s">
        <v>148</v>
      </c>
      <c r="AZ24" s="99" t="s">
        <v>148</v>
      </c>
      <c r="BA24" s="99" t="s">
        <v>148</v>
      </c>
      <c r="BB24" s="99" t="s">
        <v>148</v>
      </c>
      <c r="BC24" s="99" t="s">
        <v>148</v>
      </c>
      <c r="BD24" s="55" t="s">
        <v>249</v>
      </c>
    </row>
    <row r="25" spans="1:56" ht="30" customHeight="1">
      <c r="A25" s="61"/>
      <c r="B25" s="29" t="s">
        <v>5</v>
      </c>
      <c r="C25" s="30" t="s">
        <v>203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  <c r="T25" s="98"/>
      <c r="U25" s="99" t="s">
        <v>148</v>
      </c>
      <c r="V25" s="99" t="s">
        <v>148</v>
      </c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98" t="s">
        <v>111</v>
      </c>
      <c r="AV25" s="99" t="s">
        <v>148</v>
      </c>
      <c r="AW25" s="99" t="s">
        <v>148</v>
      </c>
      <c r="AX25" s="99" t="s">
        <v>148</v>
      </c>
      <c r="AY25" s="99" t="s">
        <v>148</v>
      </c>
      <c r="AZ25" s="99" t="s">
        <v>148</v>
      </c>
      <c r="BA25" s="99" t="s">
        <v>148</v>
      </c>
      <c r="BB25" s="99" t="s">
        <v>148</v>
      </c>
      <c r="BC25" s="99" t="s">
        <v>148</v>
      </c>
      <c r="BD25" s="32" t="s">
        <v>111</v>
      </c>
    </row>
    <row r="26" spans="1:56" ht="27.75" customHeight="1">
      <c r="A26" s="61"/>
      <c r="B26" s="29" t="s">
        <v>6</v>
      </c>
      <c r="C26" s="30" t="s">
        <v>204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 t="s">
        <v>155</v>
      </c>
      <c r="S26" s="33"/>
      <c r="T26" s="98"/>
      <c r="U26" s="99" t="s">
        <v>148</v>
      </c>
      <c r="V26" s="99" t="s">
        <v>148</v>
      </c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98"/>
      <c r="AV26" s="99" t="s">
        <v>148</v>
      </c>
      <c r="AW26" s="99" t="s">
        <v>148</v>
      </c>
      <c r="AX26" s="99" t="s">
        <v>148</v>
      </c>
      <c r="AY26" s="99" t="s">
        <v>148</v>
      </c>
      <c r="AZ26" s="99" t="s">
        <v>148</v>
      </c>
      <c r="BA26" s="99" t="s">
        <v>148</v>
      </c>
      <c r="BB26" s="99" t="s">
        <v>148</v>
      </c>
      <c r="BC26" s="99" t="s">
        <v>148</v>
      </c>
      <c r="BD26" s="32" t="s">
        <v>155</v>
      </c>
    </row>
    <row r="27" spans="1:56" ht="17.25" customHeight="1">
      <c r="A27" s="146"/>
      <c r="B27" s="29" t="s">
        <v>7</v>
      </c>
      <c r="C27" s="30" t="s">
        <v>205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 t="s">
        <v>155</v>
      </c>
      <c r="S27" s="33"/>
      <c r="T27" s="98"/>
      <c r="U27" s="99" t="s">
        <v>148</v>
      </c>
      <c r="V27" s="99" t="s">
        <v>148</v>
      </c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98"/>
      <c r="AV27" s="99" t="s">
        <v>148</v>
      </c>
      <c r="AW27" s="99" t="s">
        <v>148</v>
      </c>
      <c r="AX27" s="99" t="s">
        <v>148</v>
      </c>
      <c r="AY27" s="99" t="s">
        <v>148</v>
      </c>
      <c r="AZ27" s="99" t="s">
        <v>148</v>
      </c>
      <c r="BA27" s="99" t="s">
        <v>148</v>
      </c>
      <c r="BB27" s="99" t="s">
        <v>148</v>
      </c>
      <c r="BC27" s="99" t="s">
        <v>148</v>
      </c>
      <c r="BD27" s="32" t="s">
        <v>155</v>
      </c>
    </row>
    <row r="28" spans="2:56" ht="12.75" customHeight="1">
      <c r="B28" s="29" t="s">
        <v>8</v>
      </c>
      <c r="C28" s="30" t="s">
        <v>206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 t="s">
        <v>155</v>
      </c>
      <c r="S28" s="33"/>
      <c r="T28" s="98"/>
      <c r="U28" s="99" t="s">
        <v>148</v>
      </c>
      <c r="V28" s="99" t="s">
        <v>148</v>
      </c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98"/>
      <c r="AV28" s="99" t="s">
        <v>148</v>
      </c>
      <c r="AW28" s="99" t="s">
        <v>148</v>
      </c>
      <c r="AX28" s="99" t="s">
        <v>148</v>
      </c>
      <c r="AY28" s="99" t="s">
        <v>148</v>
      </c>
      <c r="AZ28" s="99" t="s">
        <v>148</v>
      </c>
      <c r="BA28" s="99" t="s">
        <v>148</v>
      </c>
      <c r="BB28" s="99" t="s">
        <v>148</v>
      </c>
      <c r="BC28" s="99" t="s">
        <v>148</v>
      </c>
      <c r="BD28" s="32" t="s">
        <v>155</v>
      </c>
    </row>
    <row r="29" spans="2:56" ht="24.75">
      <c r="B29" s="29" t="s">
        <v>9</v>
      </c>
      <c r="C29" s="30" t="s">
        <v>207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 t="s">
        <v>157</v>
      </c>
      <c r="T29" s="98"/>
      <c r="U29" s="99" t="s">
        <v>148</v>
      </c>
      <c r="V29" s="99" t="s">
        <v>148</v>
      </c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98"/>
      <c r="AV29" s="99" t="s">
        <v>148</v>
      </c>
      <c r="AW29" s="99" t="s">
        <v>148</v>
      </c>
      <c r="AX29" s="99" t="s">
        <v>148</v>
      </c>
      <c r="AY29" s="99" t="s">
        <v>148</v>
      </c>
      <c r="AZ29" s="99" t="s">
        <v>148</v>
      </c>
      <c r="BA29" s="99" t="s">
        <v>148</v>
      </c>
      <c r="BB29" s="99" t="s">
        <v>148</v>
      </c>
      <c r="BC29" s="99" t="s">
        <v>148</v>
      </c>
      <c r="BD29" s="32" t="s">
        <v>157</v>
      </c>
    </row>
    <row r="30" spans="2:56" ht="18" customHeight="1">
      <c r="B30" s="29" t="s">
        <v>10</v>
      </c>
      <c r="C30" s="30" t="s">
        <v>208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98"/>
      <c r="U30" s="99" t="s">
        <v>148</v>
      </c>
      <c r="V30" s="99" t="s">
        <v>148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 t="s">
        <v>157</v>
      </c>
      <c r="AU30" s="98"/>
      <c r="AV30" s="99" t="s">
        <v>148</v>
      </c>
      <c r="AW30" s="99" t="s">
        <v>148</v>
      </c>
      <c r="AX30" s="99" t="s">
        <v>148</v>
      </c>
      <c r="AY30" s="99" t="s">
        <v>148</v>
      </c>
      <c r="AZ30" s="99" t="s">
        <v>148</v>
      </c>
      <c r="BA30" s="99" t="s">
        <v>148</v>
      </c>
      <c r="BB30" s="99" t="s">
        <v>148</v>
      </c>
      <c r="BC30" s="99" t="s">
        <v>148</v>
      </c>
      <c r="BD30" s="32" t="s">
        <v>157</v>
      </c>
    </row>
    <row r="31" spans="2:56" ht="17.25" customHeight="1">
      <c r="B31" s="29" t="s">
        <v>11</v>
      </c>
      <c r="C31" s="30" t="s">
        <v>209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  <c r="T31" s="98"/>
      <c r="U31" s="99" t="s">
        <v>148</v>
      </c>
      <c r="V31" s="99" t="s">
        <v>148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98"/>
      <c r="AV31" s="99" t="s">
        <v>148</v>
      </c>
      <c r="AW31" s="99" t="s">
        <v>148</v>
      </c>
      <c r="AX31" s="99" t="s">
        <v>148</v>
      </c>
      <c r="AY31" s="99" t="s">
        <v>148</v>
      </c>
      <c r="AZ31" s="99" t="s">
        <v>148</v>
      </c>
      <c r="BA31" s="99" t="s">
        <v>148</v>
      </c>
      <c r="BB31" s="99" t="s">
        <v>148</v>
      </c>
      <c r="BC31" s="99" t="s">
        <v>148</v>
      </c>
      <c r="BD31" s="32"/>
    </row>
    <row r="32" spans="2:56" ht="17.25" customHeight="1">
      <c r="B32" s="29" t="s">
        <v>189</v>
      </c>
      <c r="C32" s="30" t="s">
        <v>12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  <c r="T32" s="98"/>
      <c r="U32" s="99"/>
      <c r="V32" s="99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98"/>
      <c r="AV32" s="99"/>
      <c r="AW32" s="99"/>
      <c r="AX32" s="99"/>
      <c r="AY32" s="99"/>
      <c r="AZ32" s="99"/>
      <c r="BA32" s="99"/>
      <c r="BB32" s="99"/>
      <c r="BC32" s="99"/>
      <c r="BD32" s="32"/>
    </row>
    <row r="33" spans="2:56" ht="11.25">
      <c r="B33" s="111" t="s">
        <v>14</v>
      </c>
      <c r="C33" s="112" t="s">
        <v>15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98"/>
      <c r="U33" s="99" t="s">
        <v>148</v>
      </c>
      <c r="V33" s="99" t="s">
        <v>148</v>
      </c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98"/>
      <c r="AV33" s="99" t="s">
        <v>148</v>
      </c>
      <c r="AW33" s="99" t="s">
        <v>148</v>
      </c>
      <c r="AX33" s="99" t="s">
        <v>148</v>
      </c>
      <c r="AY33" s="99" t="s">
        <v>148</v>
      </c>
      <c r="AZ33" s="99" t="s">
        <v>148</v>
      </c>
      <c r="BA33" s="99" t="s">
        <v>148</v>
      </c>
      <c r="BB33" s="99" t="s">
        <v>148</v>
      </c>
      <c r="BC33" s="99" t="s">
        <v>148</v>
      </c>
      <c r="BD33" s="80" t="s">
        <v>248</v>
      </c>
    </row>
    <row r="34" spans="2:56" ht="29.25">
      <c r="B34" s="142" t="s">
        <v>139</v>
      </c>
      <c r="C34" s="132" t="s">
        <v>210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3"/>
      <c r="T34" s="98"/>
      <c r="U34" s="99" t="s">
        <v>148</v>
      </c>
      <c r="V34" s="99" t="s">
        <v>148</v>
      </c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98"/>
      <c r="AV34" s="99" t="s">
        <v>148</v>
      </c>
      <c r="AW34" s="99" t="s">
        <v>148</v>
      </c>
      <c r="AX34" s="99" t="s">
        <v>148</v>
      </c>
      <c r="AY34" s="99" t="s">
        <v>148</v>
      </c>
      <c r="AZ34" s="99" t="s">
        <v>148</v>
      </c>
      <c r="BA34" s="99" t="s">
        <v>148</v>
      </c>
      <c r="BB34" s="99" t="s">
        <v>148</v>
      </c>
      <c r="BC34" s="99" t="s">
        <v>148</v>
      </c>
      <c r="BD34" s="55" t="s">
        <v>247</v>
      </c>
    </row>
    <row r="35" spans="2:56" ht="33">
      <c r="B35" s="29" t="s">
        <v>87</v>
      </c>
      <c r="C35" s="133" t="s">
        <v>211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  <c r="T35" s="98"/>
      <c r="U35" s="99" t="s">
        <v>148</v>
      </c>
      <c r="V35" s="99" t="s">
        <v>148</v>
      </c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98" t="s">
        <v>241</v>
      </c>
      <c r="AV35" s="99" t="s">
        <v>148</v>
      </c>
      <c r="AW35" s="99" t="s">
        <v>148</v>
      </c>
      <c r="AX35" s="99" t="s">
        <v>148</v>
      </c>
      <c r="AY35" s="99" t="s">
        <v>148</v>
      </c>
      <c r="AZ35" s="99" t="s">
        <v>148</v>
      </c>
      <c r="BA35" s="99" t="s">
        <v>148</v>
      </c>
      <c r="BB35" s="99" t="s">
        <v>148</v>
      </c>
      <c r="BC35" s="99" t="s">
        <v>148</v>
      </c>
      <c r="BD35" s="150" t="s">
        <v>241</v>
      </c>
    </row>
    <row r="36" spans="2:56" ht="26.25" customHeight="1">
      <c r="B36" s="29" t="s">
        <v>138</v>
      </c>
      <c r="C36" s="133" t="s">
        <v>212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98"/>
      <c r="U36" s="99" t="s">
        <v>148</v>
      </c>
      <c r="V36" s="99" t="s">
        <v>148</v>
      </c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U36" s="98" t="s">
        <v>241</v>
      </c>
      <c r="AV36" s="99" t="s">
        <v>148</v>
      </c>
      <c r="AW36" s="99" t="s">
        <v>148</v>
      </c>
      <c r="AX36" s="99" t="s">
        <v>148</v>
      </c>
      <c r="AY36" s="99" t="s">
        <v>148</v>
      </c>
      <c r="AZ36" s="99" t="s">
        <v>148</v>
      </c>
      <c r="BA36" s="99" t="s">
        <v>148</v>
      </c>
      <c r="BB36" s="99" t="s">
        <v>148</v>
      </c>
      <c r="BC36" s="99" t="s">
        <v>148</v>
      </c>
      <c r="BD36" s="150" t="s">
        <v>241</v>
      </c>
    </row>
    <row r="37" spans="2:56" ht="20.25" customHeight="1">
      <c r="B37" s="29" t="s">
        <v>213</v>
      </c>
      <c r="C37" s="133" t="s">
        <v>214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T37" s="98"/>
      <c r="U37" s="99" t="s">
        <v>148</v>
      </c>
      <c r="V37" s="99" t="s">
        <v>148</v>
      </c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98"/>
      <c r="AV37" s="99" t="s">
        <v>148</v>
      </c>
      <c r="AW37" s="99" t="s">
        <v>148</v>
      </c>
      <c r="AX37" s="99" t="s">
        <v>148</v>
      </c>
      <c r="AY37" s="99" t="s">
        <v>148</v>
      </c>
      <c r="AZ37" s="99" t="s">
        <v>148</v>
      </c>
      <c r="BA37" s="99" t="s">
        <v>148</v>
      </c>
      <c r="BB37" s="99" t="s">
        <v>148</v>
      </c>
      <c r="BC37" s="99" t="s">
        <v>148</v>
      </c>
      <c r="BD37" s="32"/>
    </row>
    <row r="38" spans="2:56" ht="24" customHeight="1">
      <c r="B38" s="170" t="s">
        <v>144</v>
      </c>
      <c r="C38" s="169" t="s">
        <v>215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  <c r="T38" s="98"/>
      <c r="U38" s="99" t="s">
        <v>148</v>
      </c>
      <c r="V38" s="99" t="s">
        <v>148</v>
      </c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3"/>
      <c r="AI38" s="43"/>
      <c r="AJ38" s="43"/>
      <c r="AK38" s="40"/>
      <c r="AL38" s="40"/>
      <c r="AM38" s="40"/>
      <c r="AN38" s="40"/>
      <c r="AO38" s="40"/>
      <c r="AP38" s="40"/>
      <c r="AQ38" s="40"/>
      <c r="AR38" s="32"/>
      <c r="AS38" s="32"/>
      <c r="AT38" s="32"/>
      <c r="AU38" s="98"/>
      <c r="AV38" s="99" t="s">
        <v>148</v>
      </c>
      <c r="AW38" s="99" t="s">
        <v>148</v>
      </c>
      <c r="AX38" s="99" t="s">
        <v>148</v>
      </c>
      <c r="AY38" s="99" t="s">
        <v>148</v>
      </c>
      <c r="AZ38" s="99" t="s">
        <v>148</v>
      </c>
      <c r="BA38" s="99" t="s">
        <v>148</v>
      </c>
      <c r="BB38" s="99" t="s">
        <v>148</v>
      </c>
      <c r="BC38" s="99" t="s">
        <v>148</v>
      </c>
      <c r="BD38" s="55" t="s">
        <v>176</v>
      </c>
    </row>
    <row r="39" spans="2:56" ht="33">
      <c r="B39" s="34" t="s">
        <v>216</v>
      </c>
      <c r="C39" s="130" t="s">
        <v>217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98"/>
      <c r="U39" s="99" t="s">
        <v>148</v>
      </c>
      <c r="V39" s="99" t="s">
        <v>148</v>
      </c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3"/>
      <c r="AI39" s="43"/>
      <c r="AJ39" s="43"/>
      <c r="AK39" s="40"/>
      <c r="AL39" s="40"/>
      <c r="AM39" s="40"/>
      <c r="AN39" s="40"/>
      <c r="AO39" s="40"/>
      <c r="AP39" s="40"/>
      <c r="AQ39" s="40"/>
      <c r="AR39" s="32"/>
      <c r="AS39" s="32"/>
      <c r="AT39" s="103" t="s">
        <v>240</v>
      </c>
      <c r="AU39" s="98"/>
      <c r="AV39" s="99" t="s">
        <v>148</v>
      </c>
      <c r="AW39" s="99" t="s">
        <v>148</v>
      </c>
      <c r="AX39" s="99" t="s">
        <v>148</v>
      </c>
      <c r="AY39" s="99" t="s">
        <v>148</v>
      </c>
      <c r="AZ39" s="99" t="s">
        <v>148</v>
      </c>
      <c r="BA39" s="99" t="s">
        <v>148</v>
      </c>
      <c r="BB39" s="99" t="s">
        <v>148</v>
      </c>
      <c r="BC39" s="99" t="s">
        <v>148</v>
      </c>
      <c r="BD39" s="103" t="s">
        <v>240</v>
      </c>
    </row>
    <row r="40" spans="2:56" ht="16.5">
      <c r="B40" s="34" t="s">
        <v>239</v>
      </c>
      <c r="C40" s="130" t="s">
        <v>222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98"/>
      <c r="U40" s="99"/>
      <c r="V40" s="99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3"/>
      <c r="AI40" s="43"/>
      <c r="AJ40" s="43"/>
      <c r="AK40" s="40"/>
      <c r="AL40" s="40"/>
      <c r="AM40" s="40"/>
      <c r="AN40" s="40"/>
      <c r="AO40" s="40"/>
      <c r="AP40" s="40"/>
      <c r="AQ40" s="40"/>
      <c r="AR40" s="32"/>
      <c r="AS40" s="32"/>
      <c r="AT40" s="32" t="s">
        <v>240</v>
      </c>
      <c r="AU40" s="98"/>
      <c r="AV40" s="99"/>
      <c r="AW40" s="99"/>
      <c r="AX40" s="99"/>
      <c r="AY40" s="99"/>
      <c r="AZ40" s="99"/>
      <c r="BA40" s="99"/>
      <c r="BB40" s="99"/>
      <c r="BC40" s="99"/>
      <c r="BD40" s="32" t="s">
        <v>240</v>
      </c>
    </row>
    <row r="41" spans="2:56" ht="29.25" customHeight="1">
      <c r="B41" s="51" t="s">
        <v>88</v>
      </c>
      <c r="C41" s="132" t="s">
        <v>242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98"/>
      <c r="U41" s="99"/>
      <c r="V41" s="99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3"/>
      <c r="AI41" s="43"/>
      <c r="AJ41" s="43"/>
      <c r="AK41" s="40"/>
      <c r="AL41" s="40"/>
      <c r="AM41" s="40"/>
      <c r="AN41" s="40"/>
      <c r="AO41" s="40"/>
      <c r="AP41" s="40"/>
      <c r="AQ41" s="40"/>
      <c r="AR41" s="32"/>
      <c r="AS41" s="32"/>
      <c r="AT41" s="32"/>
      <c r="AU41" s="98" t="s">
        <v>278</v>
      </c>
      <c r="AV41" s="99"/>
      <c r="AW41" s="99"/>
      <c r="AX41" s="99"/>
      <c r="AY41" s="99"/>
      <c r="AZ41" s="99"/>
      <c r="BA41" s="99"/>
      <c r="BB41" s="99"/>
      <c r="BC41" s="99"/>
      <c r="BD41" s="55" t="s">
        <v>246</v>
      </c>
    </row>
    <row r="42" spans="2:56" ht="33">
      <c r="B42" s="34" t="s">
        <v>218</v>
      </c>
      <c r="C42" s="130" t="s">
        <v>220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98"/>
      <c r="U42" s="99"/>
      <c r="V42" s="99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3"/>
      <c r="AI42" s="43"/>
      <c r="AJ42" s="43"/>
      <c r="AK42" s="40"/>
      <c r="AL42" s="40"/>
      <c r="AM42" s="40"/>
      <c r="AN42" s="40"/>
      <c r="AO42" s="40"/>
      <c r="AP42" s="40"/>
      <c r="AQ42" s="40"/>
      <c r="AR42" s="32"/>
      <c r="AS42" s="32"/>
      <c r="AT42" s="32"/>
      <c r="AU42" s="98" t="s">
        <v>243</v>
      </c>
      <c r="AV42" s="99"/>
      <c r="AW42" s="99"/>
      <c r="AX42" s="99"/>
      <c r="AY42" s="99"/>
      <c r="AZ42" s="99"/>
      <c r="BA42" s="99"/>
      <c r="BB42" s="99"/>
      <c r="BC42" s="99"/>
      <c r="BD42" s="150" t="s">
        <v>243</v>
      </c>
    </row>
    <row r="43" spans="2:56" ht="33">
      <c r="B43" s="34" t="s">
        <v>219</v>
      </c>
      <c r="C43" s="130" t="s">
        <v>221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98"/>
      <c r="U43" s="99"/>
      <c r="V43" s="99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3"/>
      <c r="AI43" s="43"/>
      <c r="AJ43" s="43"/>
      <c r="AK43" s="40"/>
      <c r="AL43" s="40"/>
      <c r="AM43" s="40"/>
      <c r="AN43" s="40"/>
      <c r="AO43" s="40"/>
      <c r="AP43" s="40"/>
      <c r="AQ43" s="40"/>
      <c r="AR43" s="32"/>
      <c r="AS43" s="32"/>
      <c r="AT43" s="32"/>
      <c r="AU43" s="98" t="s">
        <v>243</v>
      </c>
      <c r="AV43" s="99"/>
      <c r="AW43" s="99"/>
      <c r="AX43" s="99"/>
      <c r="AY43" s="99"/>
      <c r="AZ43" s="99"/>
      <c r="BA43" s="99"/>
      <c r="BB43" s="99"/>
      <c r="BC43" s="99"/>
      <c r="BD43" s="150" t="s">
        <v>243</v>
      </c>
    </row>
    <row r="44" spans="2:56" ht="11.25">
      <c r="B44" s="34" t="s">
        <v>78</v>
      </c>
      <c r="C44" s="130" t="s">
        <v>46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98"/>
      <c r="U44" s="99"/>
      <c r="V44" s="99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3"/>
      <c r="AI44" s="43"/>
      <c r="AJ44" s="43"/>
      <c r="AK44" s="40"/>
      <c r="AL44" s="40"/>
      <c r="AM44" s="40"/>
      <c r="AN44" s="40"/>
      <c r="AO44" s="40"/>
      <c r="AP44" s="40"/>
      <c r="AQ44" s="40"/>
      <c r="AR44" s="32"/>
      <c r="AS44" s="32"/>
      <c r="AT44" s="32" t="s">
        <v>244</v>
      </c>
      <c r="AU44" s="98"/>
      <c r="AV44" s="99"/>
      <c r="AW44" s="99"/>
      <c r="AX44" s="99"/>
      <c r="AY44" s="99"/>
      <c r="AZ44" s="99"/>
      <c r="BA44" s="99"/>
      <c r="BB44" s="99"/>
      <c r="BC44" s="99"/>
      <c r="BD44" s="32" t="s">
        <v>244</v>
      </c>
    </row>
    <row r="45" spans="2:56" ht="16.5">
      <c r="B45" s="34" t="s">
        <v>79</v>
      </c>
      <c r="C45" s="130" t="s">
        <v>45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98"/>
      <c r="U45" s="99"/>
      <c r="V45" s="99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3"/>
      <c r="AI45" s="43"/>
      <c r="AJ45" s="43"/>
      <c r="AK45" s="40"/>
      <c r="AL45" s="40"/>
      <c r="AM45" s="40"/>
      <c r="AN45" s="40"/>
      <c r="AO45" s="40"/>
      <c r="AP45" s="40"/>
      <c r="AQ45" s="40"/>
      <c r="AR45" s="32"/>
      <c r="AS45" s="32"/>
      <c r="AT45" s="32" t="s">
        <v>244</v>
      </c>
      <c r="AU45" s="98"/>
      <c r="AV45" s="99"/>
      <c r="AW45" s="99"/>
      <c r="AX45" s="99"/>
      <c r="AY45" s="99"/>
      <c r="AZ45" s="99"/>
      <c r="BA45" s="99"/>
      <c r="BB45" s="99"/>
      <c r="BC45" s="99"/>
      <c r="BD45" s="32" t="s">
        <v>244</v>
      </c>
    </row>
    <row r="46" spans="2:56" ht="11.25">
      <c r="B46" s="168"/>
      <c r="C46" s="16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98"/>
      <c r="U46" s="99"/>
      <c r="V46" s="99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3"/>
      <c r="AI46" s="43"/>
      <c r="AJ46" s="43"/>
      <c r="AK46" s="40"/>
      <c r="AL46" s="40"/>
      <c r="AM46" s="40"/>
      <c r="AN46" s="40"/>
      <c r="AO46" s="40"/>
      <c r="AP46" s="40"/>
      <c r="AQ46" s="40"/>
      <c r="AR46" s="32"/>
      <c r="AS46" s="32"/>
      <c r="AT46" s="32"/>
      <c r="AU46" s="98"/>
      <c r="AV46" s="99"/>
      <c r="AW46" s="99"/>
      <c r="AX46" s="99"/>
      <c r="AY46" s="99"/>
      <c r="AZ46" s="99"/>
      <c r="BA46" s="99"/>
      <c r="BB46" s="99"/>
      <c r="BC46" s="99"/>
      <c r="BD46" s="32"/>
    </row>
    <row r="47" spans="2:56" ht="18" customHeight="1">
      <c r="B47" s="264" t="s">
        <v>172</v>
      </c>
      <c r="C47" s="265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>
        <v>4</v>
      </c>
      <c r="S47" s="57">
        <v>4</v>
      </c>
      <c r="T47" s="57">
        <v>0</v>
      </c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>
        <v>1</v>
      </c>
      <c r="AT47" s="57">
        <v>3</v>
      </c>
      <c r="AU47" s="57">
        <v>6</v>
      </c>
      <c r="AV47" s="57"/>
      <c r="AW47" s="57"/>
      <c r="AX47" s="57"/>
      <c r="AY47" s="57"/>
      <c r="AZ47" s="57"/>
      <c r="BA47" s="57"/>
      <c r="BB47" s="57"/>
      <c r="BC47" s="57"/>
      <c r="BD47" s="80" t="s">
        <v>245</v>
      </c>
    </row>
    <row r="49" spans="4:28" ht="8.25">
      <c r="D49" s="48"/>
      <c r="E49" s="48"/>
      <c r="F49" s="48"/>
      <c r="G49" s="48"/>
      <c r="H49" s="48"/>
      <c r="I49" s="48"/>
      <c r="J49" s="48"/>
      <c r="K49" s="48"/>
      <c r="L49" s="48"/>
      <c r="W49" s="48"/>
      <c r="X49" s="48"/>
      <c r="Y49" s="48"/>
      <c r="Z49" s="48"/>
      <c r="AA49" s="48"/>
      <c r="AB49" s="48"/>
    </row>
  </sheetData>
  <sheetProtection/>
  <mergeCells count="7">
    <mergeCell ref="B47:C47"/>
    <mergeCell ref="A5:A10"/>
    <mergeCell ref="B5:B10"/>
    <mergeCell ref="C5:C10"/>
    <mergeCell ref="BD5:BD10"/>
    <mergeCell ref="D7:BC7"/>
    <mergeCell ref="D9:BC9"/>
  </mergeCells>
  <printOptions/>
  <pageMargins left="0.1968503937007874" right="0.15748031496062992" top="0.3937007874015748" bottom="0.15748031496062992" header="0.2362204724409449" footer="0.15748031496062992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40"/>
  <sheetViews>
    <sheetView view="pageBreakPreview" zoomScale="120" zoomScaleNormal="120" zoomScaleSheetLayoutView="120" zoomScalePageLayoutView="0" workbookViewId="0" topLeftCell="A1">
      <selection activeCell="AF51" sqref="AF51"/>
    </sheetView>
  </sheetViews>
  <sheetFormatPr defaultColWidth="9.140625" defaultRowHeight="15"/>
  <cols>
    <col min="1" max="1" width="2.57421875" style="3" customWidth="1"/>
    <col min="2" max="2" width="7.421875" style="3" customWidth="1"/>
    <col min="3" max="3" width="18.7109375" style="42" customWidth="1"/>
    <col min="4" max="5" width="2.28125" style="3" customWidth="1"/>
    <col min="6" max="16" width="2.140625" style="3" customWidth="1"/>
    <col min="17" max="17" width="2.28125" style="3" customWidth="1"/>
    <col min="18" max="18" width="2.28125" style="171" customWidth="1"/>
    <col min="19" max="19" width="3.00390625" style="171" customWidth="1"/>
    <col min="20" max="20" width="2.28125" style="171" customWidth="1"/>
    <col min="21" max="21" width="2.140625" style="3" customWidth="1"/>
    <col min="22" max="22" width="2.00390625" style="3" customWidth="1"/>
    <col min="23" max="23" width="2.28125" style="3" customWidth="1"/>
    <col min="24" max="24" width="2.28125" style="3" bestFit="1" customWidth="1"/>
    <col min="25" max="33" width="2.140625" style="3" bestFit="1" customWidth="1"/>
    <col min="34" max="34" width="2.28125" style="3" customWidth="1"/>
    <col min="35" max="35" width="2.57421875" style="3" customWidth="1"/>
    <col min="36" max="36" width="2.28125" style="3" bestFit="1" customWidth="1"/>
    <col min="37" max="37" width="2.140625" style="3" bestFit="1" customWidth="1"/>
    <col min="38" max="39" width="2.28125" style="3" bestFit="1" customWidth="1"/>
    <col min="40" max="40" width="2.00390625" style="6" customWidth="1"/>
    <col min="41" max="41" width="2.140625" style="3" customWidth="1"/>
    <col min="42" max="42" width="2.28125" style="3" bestFit="1" customWidth="1"/>
    <col min="43" max="43" width="2.140625" style="3" customWidth="1"/>
    <col min="44" max="44" width="2.00390625" style="3" customWidth="1"/>
    <col min="45" max="45" width="2.140625" style="3" customWidth="1"/>
    <col min="46" max="46" width="2.421875" style="3" customWidth="1"/>
    <col min="47" max="47" width="2.28125" style="3" customWidth="1"/>
    <col min="48" max="55" width="2.140625" style="3" bestFit="1" customWidth="1"/>
    <col min="56" max="56" width="8.00390625" style="3" customWidth="1"/>
    <col min="57" max="16384" width="9.140625" style="3" customWidth="1"/>
  </cols>
  <sheetData>
    <row r="1" spans="2:10" ht="12">
      <c r="B1" s="4" t="s">
        <v>48</v>
      </c>
      <c r="C1" s="5"/>
      <c r="D1" s="4"/>
      <c r="E1" s="4"/>
      <c r="F1" s="4"/>
      <c r="G1" s="4"/>
      <c r="H1" s="4"/>
      <c r="I1" s="4"/>
      <c r="J1" s="4"/>
    </row>
    <row r="2" spans="2:10" ht="12">
      <c r="B2" s="4" t="s">
        <v>276</v>
      </c>
      <c r="C2" s="5"/>
      <c r="D2" s="4"/>
      <c r="E2" s="4"/>
      <c r="F2" s="4"/>
      <c r="G2" s="4"/>
      <c r="H2" s="4"/>
      <c r="I2" s="4"/>
      <c r="J2" s="4"/>
    </row>
    <row r="3" spans="2:10" ht="12">
      <c r="B3" s="148" t="s">
        <v>277</v>
      </c>
      <c r="C3" s="148"/>
      <c r="D3" s="148"/>
      <c r="E3" s="148"/>
      <c r="F3" s="148"/>
      <c r="G3" s="148"/>
      <c r="H3" s="148"/>
      <c r="I3" s="148"/>
      <c r="J3" s="148"/>
    </row>
    <row r="4" spans="2:3" ht="12">
      <c r="B4" s="7"/>
      <c r="C4" s="8"/>
    </row>
    <row r="5" spans="1:56" ht="7.5" customHeight="1">
      <c r="A5" s="194" t="s">
        <v>20</v>
      </c>
      <c r="B5" s="195" t="s">
        <v>0</v>
      </c>
      <c r="C5" s="197" t="s">
        <v>16</v>
      </c>
      <c r="D5" s="243" t="s">
        <v>21</v>
      </c>
      <c r="E5" s="243"/>
      <c r="F5" s="243"/>
      <c r="G5" s="243"/>
      <c r="H5" s="243" t="s">
        <v>22</v>
      </c>
      <c r="I5" s="243"/>
      <c r="J5" s="243"/>
      <c r="K5" s="243"/>
      <c r="L5" s="243"/>
      <c r="M5" s="244" t="s">
        <v>23</v>
      </c>
      <c r="N5" s="245"/>
      <c r="O5" s="245"/>
      <c r="P5" s="246"/>
      <c r="Q5" s="261" t="s">
        <v>24</v>
      </c>
      <c r="R5" s="262"/>
      <c r="S5" s="262"/>
      <c r="T5" s="262"/>
      <c r="U5" s="263"/>
      <c r="V5" s="261" t="s">
        <v>25</v>
      </c>
      <c r="W5" s="262"/>
      <c r="X5" s="262"/>
      <c r="Y5" s="59"/>
      <c r="Z5" s="261" t="s">
        <v>26</v>
      </c>
      <c r="AA5" s="262"/>
      <c r="AB5" s="262"/>
      <c r="AC5" s="263"/>
      <c r="AD5" s="236" t="s">
        <v>27</v>
      </c>
      <c r="AE5" s="237"/>
      <c r="AF5" s="237"/>
      <c r="AG5" s="238"/>
      <c r="AH5" s="9"/>
      <c r="AI5" s="236" t="s">
        <v>28</v>
      </c>
      <c r="AJ5" s="237"/>
      <c r="AK5" s="237"/>
      <c r="AL5" s="238"/>
      <c r="AN5" s="10" t="s">
        <v>29</v>
      </c>
      <c r="AO5" s="11"/>
      <c r="AP5" s="12"/>
      <c r="AQ5" s="20"/>
      <c r="AR5" s="10" t="s">
        <v>30</v>
      </c>
      <c r="AS5" s="11"/>
      <c r="AT5" s="12"/>
      <c r="AU5" s="9"/>
      <c r="AV5" s="10" t="s">
        <v>31</v>
      </c>
      <c r="AW5" s="11"/>
      <c r="AX5" s="11"/>
      <c r="AY5" s="12"/>
      <c r="BA5" s="10" t="s">
        <v>32</v>
      </c>
      <c r="BB5" s="11"/>
      <c r="BC5" s="12"/>
      <c r="BD5" s="266" t="s">
        <v>174</v>
      </c>
    </row>
    <row r="6" spans="1:56" ht="26.25">
      <c r="A6" s="194"/>
      <c r="B6" s="196"/>
      <c r="C6" s="198"/>
      <c r="D6" s="9" t="s">
        <v>59</v>
      </c>
      <c r="E6" s="9" t="s">
        <v>60</v>
      </c>
      <c r="F6" s="9" t="s">
        <v>33</v>
      </c>
      <c r="G6" s="9" t="s">
        <v>34</v>
      </c>
      <c r="H6" s="9" t="s">
        <v>103</v>
      </c>
      <c r="I6" s="16" t="s">
        <v>57</v>
      </c>
      <c r="J6" s="16" t="s">
        <v>58</v>
      </c>
      <c r="K6" s="16" t="s">
        <v>36</v>
      </c>
      <c r="L6" s="17" t="s">
        <v>104</v>
      </c>
      <c r="M6" s="9" t="s">
        <v>83</v>
      </c>
      <c r="N6" s="16" t="s">
        <v>84</v>
      </c>
      <c r="O6" s="16" t="s">
        <v>85</v>
      </c>
      <c r="P6" s="18" t="s">
        <v>86</v>
      </c>
      <c r="Q6" s="19" t="s">
        <v>59</v>
      </c>
      <c r="R6" s="172" t="s">
        <v>60</v>
      </c>
      <c r="S6" s="172" t="s">
        <v>33</v>
      </c>
      <c r="T6" s="172" t="s">
        <v>34</v>
      </c>
      <c r="U6" s="9" t="s">
        <v>105</v>
      </c>
      <c r="V6" s="19" t="s">
        <v>50</v>
      </c>
      <c r="W6" s="16" t="s">
        <v>51</v>
      </c>
      <c r="X6" s="16" t="s">
        <v>52</v>
      </c>
      <c r="Y6" s="19" t="s">
        <v>106</v>
      </c>
      <c r="Z6" s="19" t="s">
        <v>53</v>
      </c>
      <c r="AA6" s="16" t="s">
        <v>54</v>
      </c>
      <c r="AB6" s="16" t="s">
        <v>44</v>
      </c>
      <c r="AC6" s="16" t="s">
        <v>107</v>
      </c>
      <c r="AD6" s="19" t="s">
        <v>53</v>
      </c>
      <c r="AE6" s="16" t="s">
        <v>108</v>
      </c>
      <c r="AF6" s="16" t="s">
        <v>44</v>
      </c>
      <c r="AG6" s="16" t="s">
        <v>35</v>
      </c>
      <c r="AH6" s="19" t="s">
        <v>101</v>
      </c>
      <c r="AI6" s="16" t="s">
        <v>57</v>
      </c>
      <c r="AJ6" s="16" t="s">
        <v>58</v>
      </c>
      <c r="AK6" s="16" t="s">
        <v>36</v>
      </c>
      <c r="AL6" s="19" t="s">
        <v>102</v>
      </c>
      <c r="AM6" s="16" t="s">
        <v>109</v>
      </c>
      <c r="AN6" s="18" t="s">
        <v>55</v>
      </c>
      <c r="AO6" s="16" t="s">
        <v>43</v>
      </c>
      <c r="AP6" s="16" t="s">
        <v>56</v>
      </c>
      <c r="AQ6" s="19" t="s">
        <v>59</v>
      </c>
      <c r="AR6" s="16" t="s">
        <v>60</v>
      </c>
      <c r="AS6" s="16" t="s">
        <v>33</v>
      </c>
      <c r="AT6" s="16" t="s">
        <v>34</v>
      </c>
      <c r="AU6" s="19" t="s">
        <v>103</v>
      </c>
      <c r="AV6" s="16" t="s">
        <v>57</v>
      </c>
      <c r="AW6" s="16" t="s">
        <v>58</v>
      </c>
      <c r="AX6" s="16" t="s">
        <v>36</v>
      </c>
      <c r="AY6" s="9" t="s">
        <v>104</v>
      </c>
      <c r="AZ6" s="20" t="s">
        <v>83</v>
      </c>
      <c r="BA6" s="16" t="s">
        <v>84</v>
      </c>
      <c r="BB6" s="16" t="s">
        <v>85</v>
      </c>
      <c r="BC6" s="16" t="s">
        <v>110</v>
      </c>
      <c r="BD6" s="267"/>
    </row>
    <row r="7" spans="1:56" ht="15">
      <c r="A7" s="194"/>
      <c r="B7" s="196"/>
      <c r="C7" s="198"/>
      <c r="D7" s="202" t="s">
        <v>18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5"/>
      <c r="BD7" s="267"/>
    </row>
    <row r="8" spans="1:56" ht="14.25">
      <c r="A8" s="194"/>
      <c r="B8" s="196"/>
      <c r="C8" s="198"/>
      <c r="D8" s="16">
        <v>35</v>
      </c>
      <c r="E8" s="16">
        <v>36</v>
      </c>
      <c r="F8" s="16">
        <v>37</v>
      </c>
      <c r="G8" s="16">
        <v>38</v>
      </c>
      <c r="H8" s="16">
        <v>39</v>
      </c>
      <c r="I8" s="16">
        <v>40</v>
      </c>
      <c r="J8" s="16">
        <v>41</v>
      </c>
      <c r="K8" s="16">
        <v>42</v>
      </c>
      <c r="L8" s="21">
        <v>43</v>
      </c>
      <c r="M8" s="21">
        <v>44</v>
      </c>
      <c r="N8" s="21">
        <v>45</v>
      </c>
      <c r="O8" s="21">
        <v>46</v>
      </c>
      <c r="P8" s="21">
        <v>47</v>
      </c>
      <c r="Q8" s="21">
        <v>48</v>
      </c>
      <c r="R8" s="173">
        <v>49</v>
      </c>
      <c r="S8" s="173">
        <v>50</v>
      </c>
      <c r="T8" s="173">
        <v>51</v>
      </c>
      <c r="U8" s="16">
        <v>52</v>
      </c>
      <c r="V8" s="22">
        <v>1</v>
      </c>
      <c r="W8" s="22">
        <v>2</v>
      </c>
      <c r="X8" s="22">
        <v>3</v>
      </c>
      <c r="Y8" s="22">
        <v>4</v>
      </c>
      <c r="Z8" s="23">
        <v>5</v>
      </c>
      <c r="AA8" s="22">
        <v>6</v>
      </c>
      <c r="AB8" s="22">
        <v>7</v>
      </c>
      <c r="AC8" s="22">
        <v>8</v>
      </c>
      <c r="AD8" s="23">
        <v>9</v>
      </c>
      <c r="AE8" s="16">
        <v>10</v>
      </c>
      <c r="AF8" s="16">
        <v>11</v>
      </c>
      <c r="AG8" s="16">
        <v>12</v>
      </c>
      <c r="AH8" s="16">
        <v>13</v>
      </c>
      <c r="AI8" s="16">
        <v>14</v>
      </c>
      <c r="AJ8" s="16">
        <v>15</v>
      </c>
      <c r="AK8" s="16">
        <v>16</v>
      </c>
      <c r="AL8" s="16">
        <v>17</v>
      </c>
      <c r="AM8" s="21">
        <v>18</v>
      </c>
      <c r="AN8" s="18">
        <v>19</v>
      </c>
      <c r="AO8" s="16">
        <v>20</v>
      </c>
      <c r="AP8" s="16">
        <v>21</v>
      </c>
      <c r="AQ8" s="16">
        <v>22</v>
      </c>
      <c r="AR8" s="24">
        <v>23</v>
      </c>
      <c r="AS8" s="16">
        <v>24</v>
      </c>
      <c r="AT8" s="16">
        <v>25</v>
      </c>
      <c r="AU8" s="21">
        <v>26</v>
      </c>
      <c r="AV8" s="16">
        <v>27</v>
      </c>
      <c r="AW8" s="16">
        <v>28</v>
      </c>
      <c r="AX8" s="16">
        <v>29</v>
      </c>
      <c r="AY8" s="16">
        <v>30</v>
      </c>
      <c r="AZ8" s="16">
        <v>31</v>
      </c>
      <c r="BA8" s="16">
        <v>32</v>
      </c>
      <c r="BB8" s="16">
        <v>33</v>
      </c>
      <c r="BC8" s="16">
        <v>34</v>
      </c>
      <c r="BD8" s="267"/>
    </row>
    <row r="9" spans="1:56" ht="8.25">
      <c r="A9" s="194"/>
      <c r="B9" s="196"/>
      <c r="C9" s="198"/>
      <c r="D9" s="202" t="s">
        <v>37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4"/>
      <c r="BD9" s="267"/>
    </row>
    <row r="10" spans="1:56" ht="14.25" customHeight="1">
      <c r="A10" s="194"/>
      <c r="B10" s="196"/>
      <c r="C10" s="198"/>
      <c r="D10" s="16">
        <v>1</v>
      </c>
      <c r="E10" s="16">
        <v>2</v>
      </c>
      <c r="F10" s="16">
        <v>3</v>
      </c>
      <c r="G10" s="16">
        <v>4</v>
      </c>
      <c r="H10" s="25">
        <v>5</v>
      </c>
      <c r="I10" s="16">
        <v>6</v>
      </c>
      <c r="J10" s="16">
        <v>7</v>
      </c>
      <c r="K10" s="16">
        <v>8</v>
      </c>
      <c r="L10" s="25">
        <v>9</v>
      </c>
      <c r="M10" s="16">
        <v>10</v>
      </c>
      <c r="N10" s="16">
        <v>11</v>
      </c>
      <c r="O10" s="16">
        <v>12</v>
      </c>
      <c r="P10" s="16">
        <v>13</v>
      </c>
      <c r="Q10" s="16">
        <v>14</v>
      </c>
      <c r="R10" s="172">
        <v>15</v>
      </c>
      <c r="S10" s="172">
        <v>16</v>
      </c>
      <c r="T10" s="172">
        <v>17</v>
      </c>
      <c r="U10" s="21">
        <v>18</v>
      </c>
      <c r="V10" s="16">
        <v>19</v>
      </c>
      <c r="W10" s="16">
        <v>20</v>
      </c>
      <c r="X10" s="16">
        <v>21</v>
      </c>
      <c r="Y10" s="16">
        <v>22</v>
      </c>
      <c r="Z10" s="24">
        <v>23</v>
      </c>
      <c r="AA10" s="16">
        <v>24</v>
      </c>
      <c r="AB10" s="16">
        <v>25</v>
      </c>
      <c r="AC10" s="21">
        <v>26</v>
      </c>
      <c r="AD10" s="16">
        <v>27</v>
      </c>
      <c r="AE10" s="16">
        <v>28</v>
      </c>
      <c r="AF10" s="16">
        <v>29</v>
      </c>
      <c r="AG10" s="16">
        <v>30</v>
      </c>
      <c r="AH10" s="16">
        <v>31</v>
      </c>
      <c r="AI10" s="16">
        <v>32</v>
      </c>
      <c r="AJ10" s="16">
        <v>33</v>
      </c>
      <c r="AK10" s="16">
        <v>34</v>
      </c>
      <c r="AL10" s="16">
        <v>35</v>
      </c>
      <c r="AM10" s="16">
        <v>36</v>
      </c>
      <c r="AN10" s="18">
        <v>37</v>
      </c>
      <c r="AO10" s="16">
        <v>38</v>
      </c>
      <c r="AP10" s="16">
        <v>39</v>
      </c>
      <c r="AQ10" s="16">
        <v>40</v>
      </c>
      <c r="AR10" s="16">
        <v>41</v>
      </c>
      <c r="AS10" s="16">
        <v>42</v>
      </c>
      <c r="AT10" s="21">
        <v>43</v>
      </c>
      <c r="AU10" s="21">
        <v>44</v>
      </c>
      <c r="AV10" s="21">
        <v>45</v>
      </c>
      <c r="AW10" s="21">
        <v>46</v>
      </c>
      <c r="AX10" s="21">
        <v>47</v>
      </c>
      <c r="AY10" s="21">
        <v>48</v>
      </c>
      <c r="AZ10" s="21">
        <v>49</v>
      </c>
      <c r="BA10" s="21">
        <v>50</v>
      </c>
      <c r="BB10" s="21">
        <v>51</v>
      </c>
      <c r="BC10" s="16">
        <v>52</v>
      </c>
      <c r="BD10" s="268"/>
    </row>
    <row r="11" spans="1:56" s="4" customFormat="1" ht="21.75" customHeight="1">
      <c r="A11" s="81"/>
      <c r="B11" s="111" t="s">
        <v>185</v>
      </c>
      <c r="C11" s="110" t="s">
        <v>136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174"/>
      <c r="S11" s="174"/>
      <c r="T11" s="174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82"/>
      <c r="AL11" s="82"/>
      <c r="AM11" s="82"/>
      <c r="AN11" s="82"/>
      <c r="AO11" s="83"/>
      <c r="AP11" s="83"/>
      <c r="AQ11" s="83"/>
      <c r="AR11" s="83"/>
      <c r="AS11" s="83"/>
      <c r="AT11" s="83"/>
      <c r="AU11" s="103"/>
      <c r="AV11" s="103"/>
      <c r="AW11" s="103"/>
      <c r="AX11" s="103"/>
      <c r="AY11" s="103"/>
      <c r="AZ11" s="103"/>
      <c r="BA11" s="103"/>
      <c r="BB11" s="103"/>
      <c r="BC11" s="103"/>
      <c r="BD11" s="55" t="s">
        <v>265</v>
      </c>
    </row>
    <row r="12" spans="1:56" ht="12">
      <c r="A12" s="61"/>
      <c r="B12" s="34" t="s">
        <v>66</v>
      </c>
      <c r="C12" s="35" t="s">
        <v>61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40"/>
      <c r="Q12" s="32"/>
      <c r="R12" s="175"/>
      <c r="S12" s="175"/>
      <c r="T12" s="176"/>
      <c r="U12" s="99" t="s">
        <v>148</v>
      </c>
      <c r="V12" s="99" t="s">
        <v>148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40" t="s">
        <v>157</v>
      </c>
      <c r="AJ12" s="118"/>
      <c r="AK12" s="100"/>
      <c r="AL12" s="100"/>
      <c r="AM12" s="100"/>
      <c r="AN12" s="100"/>
      <c r="AO12" s="101"/>
      <c r="AP12" s="101"/>
      <c r="AQ12" s="101"/>
      <c r="AR12" s="101"/>
      <c r="AS12" s="102"/>
      <c r="AT12" s="102"/>
      <c r="AU12" s="32"/>
      <c r="AV12" s="32"/>
      <c r="AW12" s="32"/>
      <c r="AX12" s="32"/>
      <c r="AY12" s="32"/>
      <c r="AZ12" s="32"/>
      <c r="BA12" s="32"/>
      <c r="BB12" s="32"/>
      <c r="BC12" s="32"/>
      <c r="BD12" s="32" t="s">
        <v>157</v>
      </c>
    </row>
    <row r="13" spans="1:56" ht="12">
      <c r="A13" s="61"/>
      <c r="B13" s="34" t="s">
        <v>67</v>
      </c>
      <c r="C13" s="35" t="s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40"/>
      <c r="Q13" s="32"/>
      <c r="R13" s="175" t="s">
        <v>155</v>
      </c>
      <c r="S13" s="175"/>
      <c r="T13" s="176"/>
      <c r="U13" s="99" t="s">
        <v>148</v>
      </c>
      <c r="V13" s="99" t="s">
        <v>148</v>
      </c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40"/>
      <c r="AI13" s="40" t="s">
        <v>157</v>
      </c>
      <c r="AJ13" s="98"/>
      <c r="AK13" s="100"/>
      <c r="AL13" s="100"/>
      <c r="AM13" s="100"/>
      <c r="AN13" s="100"/>
      <c r="AO13" s="101"/>
      <c r="AP13" s="101"/>
      <c r="AQ13" s="101"/>
      <c r="AR13" s="101"/>
      <c r="AS13" s="102"/>
      <c r="AT13" s="102"/>
      <c r="AU13" s="32"/>
      <c r="AV13" s="32"/>
      <c r="AW13" s="32"/>
      <c r="AX13" s="32"/>
      <c r="AY13" s="32"/>
      <c r="AZ13" s="32"/>
      <c r="BA13" s="32"/>
      <c r="BB13" s="32"/>
      <c r="BC13" s="32"/>
      <c r="BD13" s="32" t="s">
        <v>193</v>
      </c>
    </row>
    <row r="14" spans="1:56" ht="16.5">
      <c r="A14" s="61"/>
      <c r="B14" s="34" t="s">
        <v>137</v>
      </c>
      <c r="C14" s="45" t="s">
        <v>187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40"/>
      <c r="Q14" s="32"/>
      <c r="R14" s="175" t="s">
        <v>155</v>
      </c>
      <c r="S14" s="175"/>
      <c r="T14" s="176"/>
      <c r="U14" s="99"/>
      <c r="V14" s="99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40"/>
      <c r="AI14" s="40"/>
      <c r="AJ14" s="98"/>
      <c r="AK14" s="100"/>
      <c r="AL14" s="100"/>
      <c r="AM14" s="100"/>
      <c r="AN14" s="100"/>
      <c r="AO14" s="101"/>
      <c r="AP14" s="101"/>
      <c r="AQ14" s="101"/>
      <c r="AR14" s="101"/>
      <c r="AS14" s="102"/>
      <c r="AT14" s="102"/>
      <c r="AU14" s="32"/>
      <c r="AV14" s="32"/>
      <c r="AW14" s="32"/>
      <c r="AX14" s="32"/>
      <c r="AY14" s="32"/>
      <c r="AZ14" s="32"/>
      <c r="BA14" s="32"/>
      <c r="BB14" s="32"/>
      <c r="BC14" s="32"/>
      <c r="BD14" s="32" t="s">
        <v>155</v>
      </c>
    </row>
    <row r="15" spans="1:56" ht="19.5" customHeight="1">
      <c r="A15" s="61"/>
      <c r="B15" s="44" t="s">
        <v>143</v>
      </c>
      <c r="C15" s="45" t="s">
        <v>188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40"/>
      <c r="Q15" s="32"/>
      <c r="R15" s="175"/>
      <c r="S15" s="175" t="s">
        <v>157</v>
      </c>
      <c r="T15" s="176"/>
      <c r="U15" s="99" t="s">
        <v>148</v>
      </c>
      <c r="V15" s="99" t="s">
        <v>148</v>
      </c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  <c r="AH15" s="33"/>
      <c r="AI15" s="33"/>
      <c r="AJ15" s="98"/>
      <c r="AK15" s="100"/>
      <c r="AL15" s="100"/>
      <c r="AM15" s="100"/>
      <c r="AN15" s="100"/>
      <c r="AO15" s="101"/>
      <c r="AP15" s="101"/>
      <c r="AQ15" s="101"/>
      <c r="AR15" s="101"/>
      <c r="AS15" s="102"/>
      <c r="AT15" s="102"/>
      <c r="AU15" s="32"/>
      <c r="AV15" s="32"/>
      <c r="AW15" s="32"/>
      <c r="AX15" s="32"/>
      <c r="AY15" s="32"/>
      <c r="AZ15" s="32"/>
      <c r="BA15" s="32"/>
      <c r="BB15" s="32"/>
      <c r="BC15" s="32"/>
      <c r="BD15" s="32" t="s">
        <v>157</v>
      </c>
    </row>
    <row r="16" spans="1:56" s="4" customFormat="1" ht="11.25" customHeight="1">
      <c r="A16" s="81"/>
      <c r="B16" s="107"/>
      <c r="C16" s="108" t="s">
        <v>3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177"/>
      <c r="S16" s="177"/>
      <c r="T16" s="176"/>
      <c r="U16" s="99" t="s">
        <v>148</v>
      </c>
      <c r="V16" s="99" t="s">
        <v>148</v>
      </c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98"/>
      <c r="AK16" s="100"/>
      <c r="AL16" s="100"/>
      <c r="AM16" s="100"/>
      <c r="AN16" s="100"/>
      <c r="AO16" s="101"/>
      <c r="AP16" s="101"/>
      <c r="AQ16" s="101"/>
      <c r="AR16" s="101"/>
      <c r="AS16" s="102"/>
      <c r="AT16" s="102"/>
      <c r="AU16" s="104"/>
      <c r="AV16" s="104"/>
      <c r="AW16" s="104"/>
      <c r="AX16" s="104"/>
      <c r="AY16" s="104"/>
      <c r="AZ16" s="104"/>
      <c r="BA16" s="104"/>
      <c r="BB16" s="104"/>
      <c r="BC16" s="104"/>
      <c r="BD16" s="55"/>
    </row>
    <row r="17" spans="1:56" s="4" customFormat="1" ht="17.25" customHeight="1">
      <c r="A17" s="81"/>
      <c r="B17" s="109" t="s">
        <v>268</v>
      </c>
      <c r="C17" s="110" t="s">
        <v>74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174"/>
      <c r="S17" s="174"/>
      <c r="T17" s="176"/>
      <c r="U17" s="99" t="s">
        <v>148</v>
      </c>
      <c r="V17" s="99" t="s">
        <v>148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98"/>
      <c r="AK17" s="100"/>
      <c r="AL17" s="100"/>
      <c r="AM17" s="100"/>
      <c r="AN17" s="100"/>
      <c r="AO17" s="101"/>
      <c r="AP17" s="101"/>
      <c r="AQ17" s="101"/>
      <c r="AR17" s="101"/>
      <c r="AS17" s="102"/>
      <c r="AT17" s="102"/>
      <c r="AU17" s="103"/>
      <c r="AV17" s="103"/>
      <c r="AW17" s="103"/>
      <c r="AX17" s="103"/>
      <c r="AY17" s="103"/>
      <c r="AZ17" s="103"/>
      <c r="BA17" s="103"/>
      <c r="BB17" s="103"/>
      <c r="BC17" s="103"/>
      <c r="BD17" s="55" t="s">
        <v>266</v>
      </c>
    </row>
    <row r="18" spans="1:56" s="4" customFormat="1" ht="15" customHeight="1">
      <c r="A18" s="81"/>
      <c r="B18" s="43" t="s">
        <v>252</v>
      </c>
      <c r="C18" s="69" t="s">
        <v>209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78"/>
      <c r="S18" s="178"/>
      <c r="T18" s="176" t="s">
        <v>111</v>
      </c>
      <c r="U18" s="99"/>
      <c r="V18" s="99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98"/>
      <c r="AK18" s="100"/>
      <c r="AL18" s="100"/>
      <c r="AM18" s="100"/>
      <c r="AN18" s="100"/>
      <c r="AO18" s="101"/>
      <c r="AP18" s="101"/>
      <c r="AQ18" s="101"/>
      <c r="AR18" s="101"/>
      <c r="AS18" s="102"/>
      <c r="AT18" s="102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 t="s">
        <v>111</v>
      </c>
    </row>
    <row r="19" spans="1:56" s="4" customFormat="1" ht="12" customHeight="1">
      <c r="A19" s="81"/>
      <c r="B19" s="43" t="s">
        <v>194</v>
      </c>
      <c r="C19" s="69" t="s">
        <v>12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78"/>
      <c r="S19" s="179" t="s">
        <v>157</v>
      </c>
      <c r="T19" s="176"/>
      <c r="U19" s="99"/>
      <c r="V19" s="99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98"/>
      <c r="AK19" s="100"/>
      <c r="AL19" s="100"/>
      <c r="AM19" s="100"/>
      <c r="AN19" s="100"/>
      <c r="AO19" s="101"/>
      <c r="AP19" s="101"/>
      <c r="AQ19" s="101"/>
      <c r="AR19" s="101"/>
      <c r="AS19" s="102"/>
      <c r="AT19" s="102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 t="s">
        <v>157</v>
      </c>
    </row>
    <row r="20" spans="1:56" ht="18" customHeight="1">
      <c r="A20" s="61"/>
      <c r="B20" s="43" t="s">
        <v>253</v>
      </c>
      <c r="C20" s="69" t="s">
        <v>13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179" t="s">
        <v>155</v>
      </c>
      <c r="S20" s="3"/>
      <c r="T20" s="176"/>
      <c r="U20" s="99" t="s">
        <v>148</v>
      </c>
      <c r="V20" s="99" t="s">
        <v>148</v>
      </c>
      <c r="W20" s="32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98"/>
      <c r="AK20" s="100"/>
      <c r="AL20" s="100"/>
      <c r="AM20" s="100"/>
      <c r="AN20" s="100"/>
      <c r="AO20" s="101"/>
      <c r="AP20" s="101"/>
      <c r="AQ20" s="101"/>
      <c r="AR20" s="101"/>
      <c r="AS20" s="102"/>
      <c r="AT20" s="102"/>
      <c r="AU20" s="32"/>
      <c r="AV20" s="32"/>
      <c r="AW20" s="32"/>
      <c r="AX20" s="32"/>
      <c r="AY20" s="32"/>
      <c r="AZ20" s="32"/>
      <c r="BA20" s="32"/>
      <c r="BB20" s="32"/>
      <c r="BC20" s="32"/>
      <c r="BD20" s="32" t="s">
        <v>155</v>
      </c>
    </row>
    <row r="21" spans="1:56" s="4" customFormat="1" ht="14.25" customHeight="1">
      <c r="A21" s="81"/>
      <c r="B21" s="113" t="s">
        <v>267</v>
      </c>
      <c r="C21" s="114" t="s">
        <v>15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174"/>
      <c r="S21" s="174"/>
      <c r="T21" s="176"/>
      <c r="U21" s="99" t="s">
        <v>148</v>
      </c>
      <c r="V21" s="99" t="s">
        <v>148</v>
      </c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98"/>
      <c r="AK21" s="100"/>
      <c r="AL21" s="100"/>
      <c r="AM21" s="100"/>
      <c r="AN21" s="100"/>
      <c r="AO21" s="101"/>
      <c r="AP21" s="101"/>
      <c r="AQ21" s="101"/>
      <c r="AR21" s="101"/>
      <c r="AS21" s="102"/>
      <c r="AT21" s="102"/>
      <c r="AU21" s="103"/>
      <c r="AV21" s="103"/>
      <c r="AW21" s="103"/>
      <c r="AX21" s="103"/>
      <c r="AY21" s="103"/>
      <c r="AZ21" s="103"/>
      <c r="BA21" s="103"/>
      <c r="BB21" s="103"/>
      <c r="BC21" s="103"/>
      <c r="BD21" s="144" t="s">
        <v>270</v>
      </c>
    </row>
    <row r="22" spans="1:56" s="4" customFormat="1" ht="39.75" customHeight="1">
      <c r="A22" s="81"/>
      <c r="B22" s="65" t="s">
        <v>139</v>
      </c>
      <c r="C22" s="161" t="s">
        <v>210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78"/>
      <c r="S22" s="178"/>
      <c r="T22" s="176"/>
      <c r="U22" s="99"/>
      <c r="V22" s="99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81" t="s">
        <v>278</v>
      </c>
      <c r="AK22" s="100"/>
      <c r="AL22" s="100"/>
      <c r="AM22" s="100"/>
      <c r="AN22" s="100"/>
      <c r="AO22" s="101"/>
      <c r="AP22" s="101"/>
      <c r="AQ22" s="101"/>
      <c r="AR22" s="101"/>
      <c r="AS22" s="102"/>
      <c r="AT22" s="102"/>
      <c r="AU22" s="103"/>
      <c r="AV22" s="103"/>
      <c r="AW22" s="103"/>
      <c r="AX22" s="103"/>
      <c r="AY22" s="103"/>
      <c r="AZ22" s="103"/>
      <c r="BA22" s="103"/>
      <c r="BB22" s="103"/>
      <c r="BC22" s="103"/>
      <c r="BD22" s="56" t="s">
        <v>269</v>
      </c>
    </row>
    <row r="23" spans="1:56" s="4" customFormat="1" ht="19.5" customHeight="1">
      <c r="A23" s="81"/>
      <c r="B23" s="29" t="s">
        <v>76</v>
      </c>
      <c r="C23" s="133" t="s">
        <v>214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78"/>
      <c r="S23" s="178"/>
      <c r="T23" s="176"/>
      <c r="U23" s="99"/>
      <c r="V23" s="99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32" t="s">
        <v>258</v>
      </c>
      <c r="AJ23" s="181"/>
      <c r="AK23" s="100"/>
      <c r="AL23" s="100"/>
      <c r="AM23" s="100"/>
      <c r="AN23" s="100"/>
      <c r="AO23" s="101"/>
      <c r="AP23" s="101"/>
      <c r="AQ23" s="101"/>
      <c r="AR23" s="101"/>
      <c r="AS23" s="102"/>
      <c r="AT23" s="102"/>
      <c r="AU23" s="103"/>
      <c r="AV23" s="103"/>
      <c r="AW23" s="103"/>
      <c r="AX23" s="103"/>
      <c r="AY23" s="103"/>
      <c r="AZ23" s="103"/>
      <c r="BA23" s="103"/>
      <c r="BB23" s="103"/>
      <c r="BC23" s="103"/>
      <c r="BD23" s="32" t="s">
        <v>258</v>
      </c>
    </row>
    <row r="24" spans="1:56" s="4" customFormat="1" ht="19.5" customHeight="1">
      <c r="A24" s="81"/>
      <c r="B24" s="70" t="s">
        <v>223</v>
      </c>
      <c r="C24" s="71" t="s">
        <v>224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78"/>
      <c r="S24" s="178"/>
      <c r="T24" s="176"/>
      <c r="U24" s="99"/>
      <c r="V24" s="99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32" t="s">
        <v>258</v>
      </c>
      <c r="AJ24" s="98"/>
      <c r="AK24" s="100"/>
      <c r="AL24" s="100"/>
      <c r="AM24" s="100"/>
      <c r="AN24" s="100"/>
      <c r="AO24" s="101"/>
      <c r="AP24" s="101"/>
      <c r="AQ24" s="101"/>
      <c r="AR24" s="101"/>
      <c r="AS24" s="102"/>
      <c r="AT24" s="102"/>
      <c r="AU24" s="103"/>
      <c r="AV24" s="103"/>
      <c r="AW24" s="103"/>
      <c r="AX24" s="103"/>
      <c r="AY24" s="103"/>
      <c r="AZ24" s="103"/>
      <c r="BA24" s="103"/>
      <c r="BB24" s="103"/>
      <c r="BC24" s="103"/>
      <c r="BD24" s="32" t="s">
        <v>258</v>
      </c>
    </row>
    <row r="25" spans="1:56" s="4" customFormat="1" ht="12" customHeight="1">
      <c r="A25" s="81"/>
      <c r="B25" s="70" t="s">
        <v>259</v>
      </c>
      <c r="C25" s="130" t="s">
        <v>46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78"/>
      <c r="S25" s="178"/>
      <c r="T25" s="176"/>
      <c r="U25" s="99"/>
      <c r="V25" s="99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32" t="s">
        <v>261</v>
      </c>
      <c r="AJ25" s="98"/>
      <c r="AK25" s="100"/>
      <c r="AL25" s="100"/>
      <c r="AM25" s="100"/>
      <c r="AN25" s="100"/>
      <c r="AO25" s="101"/>
      <c r="AP25" s="101"/>
      <c r="AQ25" s="101"/>
      <c r="AR25" s="101"/>
      <c r="AS25" s="102"/>
      <c r="AT25" s="102"/>
      <c r="AU25" s="103"/>
      <c r="AV25" s="103"/>
      <c r="AW25" s="103"/>
      <c r="AX25" s="103"/>
      <c r="AY25" s="103"/>
      <c r="AZ25" s="103"/>
      <c r="BA25" s="103"/>
      <c r="BB25" s="103"/>
      <c r="BC25" s="103"/>
      <c r="BD25" s="32" t="s">
        <v>261</v>
      </c>
    </row>
    <row r="26" spans="1:56" s="4" customFormat="1" ht="12" customHeight="1">
      <c r="A26" s="81"/>
      <c r="B26" s="70" t="s">
        <v>260</v>
      </c>
      <c r="C26" s="130" t="s">
        <v>257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78"/>
      <c r="S26" s="178"/>
      <c r="T26" s="176"/>
      <c r="U26" s="99"/>
      <c r="V26" s="99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32" t="s">
        <v>261</v>
      </c>
      <c r="AJ26" s="98"/>
      <c r="AK26" s="100"/>
      <c r="AL26" s="100"/>
      <c r="AM26" s="100"/>
      <c r="AN26" s="100"/>
      <c r="AO26" s="101"/>
      <c r="AP26" s="101"/>
      <c r="AQ26" s="101"/>
      <c r="AR26" s="101"/>
      <c r="AS26" s="102"/>
      <c r="AT26" s="102"/>
      <c r="AU26" s="103"/>
      <c r="AV26" s="103"/>
      <c r="AW26" s="103"/>
      <c r="AX26" s="103"/>
      <c r="AY26" s="103"/>
      <c r="AZ26" s="103"/>
      <c r="BA26" s="103"/>
      <c r="BB26" s="103"/>
      <c r="BC26" s="103"/>
      <c r="BD26" s="32" t="s">
        <v>261</v>
      </c>
    </row>
    <row r="27" spans="1:56" s="4" customFormat="1" ht="19.5">
      <c r="A27" s="81"/>
      <c r="B27" s="116" t="s">
        <v>144</v>
      </c>
      <c r="C27" s="117" t="s">
        <v>215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174"/>
      <c r="S27" s="174"/>
      <c r="T27" s="181" t="s">
        <v>278</v>
      </c>
      <c r="U27" s="99" t="s">
        <v>148</v>
      </c>
      <c r="V27" s="99" t="s">
        <v>148</v>
      </c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118"/>
      <c r="AK27" s="100"/>
      <c r="AL27" s="100"/>
      <c r="AM27" s="100"/>
      <c r="AN27" s="100"/>
      <c r="AO27" s="101"/>
      <c r="AP27" s="101"/>
      <c r="AQ27" s="101"/>
      <c r="AR27" s="101"/>
      <c r="AS27" s="102"/>
      <c r="AT27" s="102"/>
      <c r="AU27" s="103"/>
      <c r="AV27" s="103"/>
      <c r="AW27" s="103"/>
      <c r="AX27" s="103"/>
      <c r="AY27" s="103"/>
      <c r="AZ27" s="103"/>
      <c r="BA27" s="103"/>
      <c r="BB27" s="103"/>
      <c r="BC27" s="103"/>
      <c r="BD27" s="55" t="s">
        <v>246</v>
      </c>
    </row>
    <row r="28" spans="1:56" ht="16.5">
      <c r="A28" s="61"/>
      <c r="B28" s="70" t="s">
        <v>225</v>
      </c>
      <c r="C28" s="147" t="s">
        <v>226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179"/>
      <c r="S28" s="179"/>
      <c r="T28" s="181" t="s">
        <v>254</v>
      </c>
      <c r="U28" s="99" t="s">
        <v>148</v>
      </c>
      <c r="V28" s="99" t="s">
        <v>148</v>
      </c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40"/>
      <c r="AI28" s="40"/>
      <c r="AJ28" s="98"/>
      <c r="AK28" s="100"/>
      <c r="AL28" s="100"/>
      <c r="AM28" s="100"/>
      <c r="AN28" s="100"/>
      <c r="AO28" s="101"/>
      <c r="AP28" s="101"/>
      <c r="AQ28" s="101"/>
      <c r="AR28" s="101"/>
      <c r="AS28" s="102"/>
      <c r="AT28" s="102"/>
      <c r="AU28" s="32"/>
      <c r="AV28" s="32"/>
      <c r="AW28" s="32"/>
      <c r="AX28" s="32"/>
      <c r="AY28" s="32"/>
      <c r="AZ28" s="32"/>
      <c r="BA28" s="32"/>
      <c r="BB28" s="32"/>
      <c r="BC28" s="32"/>
      <c r="BD28" s="32" t="s">
        <v>254</v>
      </c>
    </row>
    <row r="29" spans="1:56" ht="20.25" customHeight="1">
      <c r="A29" s="61"/>
      <c r="B29" s="70" t="s">
        <v>255</v>
      </c>
      <c r="C29" s="160" t="s">
        <v>228</v>
      </c>
      <c r="D29" s="40"/>
      <c r="E29" s="40"/>
      <c r="F29" s="40"/>
      <c r="G29" s="40"/>
      <c r="H29" s="40"/>
      <c r="I29" s="40"/>
      <c r="J29" s="40"/>
      <c r="K29" s="40"/>
      <c r="L29" s="40"/>
      <c r="M29" s="32"/>
      <c r="N29" s="32"/>
      <c r="O29" s="40"/>
      <c r="P29" s="40"/>
      <c r="Q29" s="40"/>
      <c r="R29" s="179"/>
      <c r="S29" s="179"/>
      <c r="T29" s="182" t="s">
        <v>254</v>
      </c>
      <c r="U29" s="99" t="s">
        <v>148</v>
      </c>
      <c r="V29" s="99" t="s">
        <v>148</v>
      </c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98"/>
      <c r="AK29" s="100"/>
      <c r="AL29" s="100"/>
      <c r="AM29" s="100"/>
      <c r="AN29" s="100"/>
      <c r="AO29" s="101"/>
      <c r="AP29" s="101"/>
      <c r="AQ29" s="101"/>
      <c r="AR29" s="101"/>
      <c r="AS29" s="102"/>
      <c r="AT29" s="102"/>
      <c r="AU29" s="32"/>
      <c r="AV29" s="32"/>
      <c r="AW29" s="32"/>
      <c r="AX29" s="32"/>
      <c r="AY29" s="32"/>
      <c r="AZ29" s="32"/>
      <c r="BA29" s="32"/>
      <c r="BB29" s="32"/>
      <c r="BC29" s="32"/>
      <c r="BD29" s="183" t="s">
        <v>254</v>
      </c>
    </row>
    <row r="30" spans="1:56" ht="10.5" customHeight="1">
      <c r="A30" s="61"/>
      <c r="B30" s="43" t="s">
        <v>140</v>
      </c>
      <c r="C30" s="130" t="s">
        <v>46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179"/>
      <c r="S30" s="32" t="s">
        <v>256</v>
      </c>
      <c r="T30" s="176"/>
      <c r="U30" s="99" t="s">
        <v>148</v>
      </c>
      <c r="V30" s="99" t="s">
        <v>148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40"/>
      <c r="AI30" s="32"/>
      <c r="AJ30" s="98"/>
      <c r="AK30" s="100"/>
      <c r="AL30" s="100"/>
      <c r="AM30" s="100"/>
      <c r="AN30" s="100"/>
      <c r="AO30" s="101"/>
      <c r="AP30" s="101"/>
      <c r="AQ30" s="101"/>
      <c r="AR30" s="101"/>
      <c r="AS30" s="102"/>
      <c r="AT30" s="102"/>
      <c r="AU30" s="32"/>
      <c r="AV30" s="32"/>
      <c r="AW30" s="32"/>
      <c r="AX30" s="32"/>
      <c r="AY30" s="32"/>
      <c r="AZ30" s="32"/>
      <c r="BA30" s="32"/>
      <c r="BB30" s="32"/>
      <c r="BC30" s="32"/>
      <c r="BD30" s="32" t="s">
        <v>256</v>
      </c>
    </row>
    <row r="31" spans="1:56" ht="13.5" customHeight="1">
      <c r="A31" s="61"/>
      <c r="B31" s="43" t="s">
        <v>141</v>
      </c>
      <c r="C31" s="130" t="s">
        <v>257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179"/>
      <c r="S31" s="40" t="s">
        <v>256</v>
      </c>
      <c r="T31" s="176"/>
      <c r="U31" s="99" t="s">
        <v>148</v>
      </c>
      <c r="V31" s="99" t="s">
        <v>148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40"/>
      <c r="AI31" s="32"/>
      <c r="AJ31" s="98"/>
      <c r="AK31" s="100"/>
      <c r="AL31" s="100"/>
      <c r="AM31" s="100"/>
      <c r="AN31" s="100"/>
      <c r="AO31" s="101"/>
      <c r="AP31" s="101"/>
      <c r="AQ31" s="101"/>
      <c r="AR31" s="101"/>
      <c r="AS31" s="102"/>
      <c r="AT31" s="102"/>
      <c r="AU31" s="32"/>
      <c r="AV31" s="32"/>
      <c r="AW31" s="32"/>
      <c r="AX31" s="32"/>
      <c r="AY31" s="32"/>
      <c r="AZ31" s="32"/>
      <c r="BA31" s="32"/>
      <c r="BB31" s="32"/>
      <c r="BC31" s="32"/>
      <c r="BD31" s="40" t="s">
        <v>256</v>
      </c>
    </row>
    <row r="32" spans="1:56" s="4" customFormat="1" ht="30" customHeight="1">
      <c r="A32" s="81"/>
      <c r="B32" s="65" t="s">
        <v>142</v>
      </c>
      <c r="C32" s="161" t="s">
        <v>229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174"/>
      <c r="S32" s="174"/>
      <c r="T32" s="180"/>
      <c r="U32" s="99" t="s">
        <v>148</v>
      </c>
      <c r="V32" s="99" t="s">
        <v>148</v>
      </c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181" t="s">
        <v>278</v>
      </c>
      <c r="AK32" s="100"/>
      <c r="AL32" s="100"/>
      <c r="AM32" s="100"/>
      <c r="AN32" s="100"/>
      <c r="AO32" s="101"/>
      <c r="AP32" s="101"/>
      <c r="AQ32" s="101"/>
      <c r="AR32" s="101"/>
      <c r="AS32" s="102"/>
      <c r="AT32" s="102"/>
      <c r="AU32" s="103"/>
      <c r="AV32" s="103"/>
      <c r="AW32" s="103"/>
      <c r="AX32" s="103"/>
      <c r="AY32" s="103"/>
      <c r="AZ32" s="103"/>
      <c r="BA32" s="103"/>
      <c r="BB32" s="103"/>
      <c r="BC32" s="103"/>
      <c r="BD32" s="55" t="s">
        <v>195</v>
      </c>
    </row>
    <row r="33" spans="1:56" ht="22.5" customHeight="1">
      <c r="A33" s="61"/>
      <c r="B33" s="34" t="s">
        <v>77</v>
      </c>
      <c r="C33" s="35" t="s">
        <v>230</v>
      </c>
      <c r="D33" s="40"/>
      <c r="E33" s="40"/>
      <c r="F33" s="40"/>
      <c r="G33" s="40"/>
      <c r="H33" s="40"/>
      <c r="I33" s="40"/>
      <c r="J33" s="40"/>
      <c r="K33" s="40"/>
      <c r="L33" s="40"/>
      <c r="M33" s="32"/>
      <c r="N33" s="32"/>
      <c r="O33" s="40"/>
      <c r="P33" s="40"/>
      <c r="Q33" s="40"/>
      <c r="R33" s="179"/>
      <c r="S33" s="175"/>
      <c r="T33" s="176"/>
      <c r="U33" s="99" t="s">
        <v>148</v>
      </c>
      <c r="V33" s="99" t="s">
        <v>148</v>
      </c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40"/>
      <c r="AJ33" s="98" t="s">
        <v>279</v>
      </c>
      <c r="AK33" s="100"/>
      <c r="AL33" s="100"/>
      <c r="AM33" s="100"/>
      <c r="AN33" s="100"/>
      <c r="AO33" s="101"/>
      <c r="AP33" s="101"/>
      <c r="AQ33" s="101"/>
      <c r="AR33" s="101"/>
      <c r="AS33" s="102"/>
      <c r="AT33" s="102"/>
      <c r="AU33" s="32"/>
      <c r="AV33" s="32"/>
      <c r="AW33" s="32"/>
      <c r="AX33" s="32"/>
      <c r="AY33" s="32"/>
      <c r="AZ33" s="32"/>
      <c r="BA33" s="32"/>
      <c r="BB33" s="32"/>
      <c r="BC33" s="32"/>
      <c r="BD33" s="32" t="s">
        <v>254</v>
      </c>
    </row>
    <row r="34" spans="1:56" ht="15.75" customHeight="1">
      <c r="A34" s="61"/>
      <c r="B34" s="34" t="s">
        <v>90</v>
      </c>
      <c r="C34" s="35" t="s">
        <v>231</v>
      </c>
      <c r="D34" s="40"/>
      <c r="E34" s="40"/>
      <c r="F34" s="40"/>
      <c r="G34" s="40"/>
      <c r="H34" s="40"/>
      <c r="I34" s="40"/>
      <c r="J34" s="40"/>
      <c r="K34" s="40"/>
      <c r="L34" s="40"/>
      <c r="M34" s="32"/>
      <c r="N34" s="32"/>
      <c r="O34" s="40"/>
      <c r="P34" s="40"/>
      <c r="Q34" s="40"/>
      <c r="R34" s="179"/>
      <c r="S34" s="179"/>
      <c r="T34" s="176"/>
      <c r="U34" s="99" t="s">
        <v>148</v>
      </c>
      <c r="V34" s="99" t="s">
        <v>148</v>
      </c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40"/>
      <c r="AJ34" s="98" t="s">
        <v>279</v>
      </c>
      <c r="AK34" s="100"/>
      <c r="AL34" s="100"/>
      <c r="AM34" s="100"/>
      <c r="AN34" s="100"/>
      <c r="AO34" s="101"/>
      <c r="AP34" s="101"/>
      <c r="AQ34" s="101"/>
      <c r="AR34" s="101"/>
      <c r="AS34" s="102"/>
      <c r="AT34" s="102"/>
      <c r="AU34" s="32"/>
      <c r="AV34" s="32"/>
      <c r="AW34" s="32"/>
      <c r="AX34" s="32"/>
      <c r="AY34" s="32"/>
      <c r="AZ34" s="32"/>
      <c r="BA34" s="32"/>
      <c r="BB34" s="32"/>
      <c r="BC34" s="32"/>
      <c r="BD34" s="32" t="s">
        <v>254</v>
      </c>
    </row>
    <row r="35" spans="1:56" ht="15.75" customHeight="1">
      <c r="A35" s="143"/>
      <c r="B35" s="34" t="s">
        <v>232</v>
      </c>
      <c r="C35" s="35" t="s">
        <v>233</v>
      </c>
      <c r="D35" s="40"/>
      <c r="E35" s="40"/>
      <c r="F35" s="40"/>
      <c r="G35" s="40"/>
      <c r="H35" s="40"/>
      <c r="I35" s="40"/>
      <c r="J35" s="40"/>
      <c r="K35" s="40"/>
      <c r="L35" s="40"/>
      <c r="M35" s="32"/>
      <c r="N35" s="32"/>
      <c r="O35" s="40"/>
      <c r="P35" s="40"/>
      <c r="Q35" s="40"/>
      <c r="R35" s="179"/>
      <c r="S35" s="179"/>
      <c r="T35" s="176"/>
      <c r="U35" s="99"/>
      <c r="V35" s="99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40" t="s">
        <v>157</v>
      </c>
      <c r="AJ35" s="98"/>
      <c r="AK35" s="100"/>
      <c r="AL35" s="100"/>
      <c r="AM35" s="100"/>
      <c r="AN35" s="100"/>
      <c r="AO35" s="101"/>
      <c r="AP35" s="101"/>
      <c r="AQ35" s="101"/>
      <c r="AR35" s="101"/>
      <c r="AS35" s="102"/>
      <c r="AT35" s="102"/>
      <c r="AU35" s="32"/>
      <c r="AV35" s="32"/>
      <c r="AW35" s="32"/>
      <c r="AX35" s="32"/>
      <c r="AY35" s="32"/>
      <c r="AZ35" s="32"/>
      <c r="BA35" s="32"/>
      <c r="BB35" s="32"/>
      <c r="BC35" s="32"/>
      <c r="BD35" s="40" t="s">
        <v>157</v>
      </c>
    </row>
    <row r="36" spans="2:56" ht="12">
      <c r="B36" s="43" t="s">
        <v>262</v>
      </c>
      <c r="C36" s="130" t="s">
        <v>46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3"/>
      <c r="Q36" s="40"/>
      <c r="R36" s="179"/>
      <c r="S36" s="175"/>
      <c r="T36" s="176"/>
      <c r="U36" s="99" t="s">
        <v>148</v>
      </c>
      <c r="V36" s="99" t="s">
        <v>148</v>
      </c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40" t="s">
        <v>280</v>
      </c>
      <c r="AJ36" s="98"/>
      <c r="AK36" s="100"/>
      <c r="AL36" s="100"/>
      <c r="AM36" s="100"/>
      <c r="AN36" s="100"/>
      <c r="AO36" s="101"/>
      <c r="AP36" s="101"/>
      <c r="AQ36" s="101"/>
      <c r="AR36" s="101"/>
      <c r="AS36" s="102"/>
      <c r="AT36" s="102"/>
      <c r="AU36" s="32"/>
      <c r="AV36" s="32"/>
      <c r="AW36" s="32"/>
      <c r="AX36" s="32"/>
      <c r="AY36" s="32"/>
      <c r="AZ36" s="32"/>
      <c r="BA36" s="32"/>
      <c r="BB36" s="32"/>
      <c r="BC36" s="32"/>
      <c r="BD36" s="40" t="s">
        <v>258</v>
      </c>
    </row>
    <row r="37" spans="2:56" ht="12">
      <c r="B37" s="43" t="s">
        <v>263</v>
      </c>
      <c r="C37" s="130" t="s">
        <v>257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179"/>
      <c r="S37" s="175"/>
      <c r="T37" s="176"/>
      <c r="U37" s="99" t="s">
        <v>148</v>
      </c>
      <c r="V37" s="99" t="s">
        <v>148</v>
      </c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40" t="s">
        <v>280</v>
      </c>
      <c r="AJ37" s="98"/>
      <c r="AK37" s="100"/>
      <c r="AL37" s="100"/>
      <c r="AM37" s="100"/>
      <c r="AN37" s="100"/>
      <c r="AO37" s="101"/>
      <c r="AP37" s="101"/>
      <c r="AQ37" s="101"/>
      <c r="AR37" s="101"/>
      <c r="AS37" s="102"/>
      <c r="AT37" s="102"/>
      <c r="AU37" s="32"/>
      <c r="AV37" s="32"/>
      <c r="AW37" s="32"/>
      <c r="AX37" s="32"/>
      <c r="AY37" s="32"/>
      <c r="AZ37" s="32"/>
      <c r="BA37" s="32"/>
      <c r="BB37" s="32"/>
      <c r="BC37" s="32"/>
      <c r="BD37" s="40" t="s">
        <v>258</v>
      </c>
    </row>
    <row r="38" spans="2:56" ht="18.75" customHeight="1">
      <c r="B38" s="119" t="s">
        <v>178</v>
      </c>
      <c r="C38" s="120" t="s">
        <v>80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179"/>
      <c r="S38" s="179"/>
      <c r="T38" s="176"/>
      <c r="U38" s="99" t="s">
        <v>148</v>
      </c>
      <c r="V38" s="99" t="s">
        <v>148</v>
      </c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40"/>
      <c r="AJ38" s="98"/>
      <c r="AK38" s="100"/>
      <c r="AL38" s="100"/>
      <c r="AM38" s="100"/>
      <c r="AN38" s="100"/>
      <c r="AO38" s="101"/>
      <c r="AP38" s="101"/>
      <c r="AQ38" s="101"/>
      <c r="AR38" s="101"/>
      <c r="AS38" s="102"/>
      <c r="AT38" s="102"/>
      <c r="AU38" s="32"/>
      <c r="AV38" s="32"/>
      <c r="AW38" s="32"/>
      <c r="AX38" s="32"/>
      <c r="AY38" s="32"/>
      <c r="AZ38" s="32"/>
      <c r="BA38" s="32"/>
      <c r="BB38" s="32"/>
      <c r="BC38" s="32"/>
      <c r="BD38" s="123"/>
    </row>
    <row r="39" spans="2:56" ht="16.5">
      <c r="B39" s="121" t="s">
        <v>179</v>
      </c>
      <c r="C39" s="122" t="s">
        <v>180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179"/>
      <c r="S39" s="179"/>
      <c r="T39" s="176"/>
      <c r="U39" s="99" t="s">
        <v>148</v>
      </c>
      <c r="V39" s="99" t="s">
        <v>148</v>
      </c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40"/>
      <c r="AJ39" s="98"/>
      <c r="AK39" s="100"/>
      <c r="AL39" s="100"/>
      <c r="AM39" s="100"/>
      <c r="AN39" s="100"/>
      <c r="AO39" s="101"/>
      <c r="AP39" s="101"/>
      <c r="AQ39" s="101"/>
      <c r="AR39" s="101"/>
      <c r="AS39" s="102"/>
      <c r="AT39" s="102"/>
      <c r="AU39" s="32"/>
      <c r="AV39" s="32"/>
      <c r="AW39" s="32"/>
      <c r="AX39" s="32"/>
      <c r="AY39" s="32"/>
      <c r="AZ39" s="32"/>
      <c r="BA39" s="32"/>
      <c r="BB39" s="32"/>
      <c r="BC39" s="32"/>
      <c r="BD39" s="123"/>
    </row>
    <row r="40" spans="2:56" s="4" customFormat="1" ht="28.5" customHeight="1">
      <c r="B40" s="190" t="s">
        <v>173</v>
      </c>
      <c r="C40" s="191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>
        <v>3</v>
      </c>
      <c r="S40" s="55">
        <v>3</v>
      </c>
      <c r="T40" s="55">
        <v>3</v>
      </c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>
        <v>0</v>
      </c>
      <c r="AI40" s="55">
        <v>6</v>
      </c>
      <c r="AJ40" s="55">
        <v>3</v>
      </c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103"/>
      <c r="AV40" s="103"/>
      <c r="AW40" s="103"/>
      <c r="AX40" s="103"/>
      <c r="AY40" s="103"/>
      <c r="AZ40" s="103"/>
      <c r="BA40" s="103"/>
      <c r="BB40" s="103"/>
      <c r="BC40" s="103"/>
      <c r="BD40" s="55" t="s">
        <v>264</v>
      </c>
    </row>
  </sheetData>
  <sheetProtection/>
  <mergeCells count="15">
    <mergeCell ref="B40:C40"/>
    <mergeCell ref="M5:P5"/>
    <mergeCell ref="Q5:U5"/>
    <mergeCell ref="V5:X5"/>
    <mergeCell ref="Z5:AC5"/>
    <mergeCell ref="AD5:AG5"/>
    <mergeCell ref="A5:A10"/>
    <mergeCell ref="B5:B10"/>
    <mergeCell ref="C5:C10"/>
    <mergeCell ref="D5:G5"/>
    <mergeCell ref="H5:L5"/>
    <mergeCell ref="BD5:BD10"/>
    <mergeCell ref="D7:BC7"/>
    <mergeCell ref="D9:BC9"/>
    <mergeCell ref="AI5:AL5"/>
  </mergeCells>
  <printOptions/>
  <pageMargins left="0.1968503937007874" right="0.15748031496062992" top="0.3937007874015748" bottom="0.15748031496062992" header="0.2362204724409449" footer="0.1574803149606299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60" zoomScalePageLayoutView="0" workbookViewId="0" topLeftCell="A1">
      <selection activeCell="P38" sqref="P38"/>
    </sheetView>
  </sheetViews>
  <sheetFormatPr defaultColWidth="9.140625" defaultRowHeight="15"/>
  <sheetData>
    <row r="1" spans="1:9" ht="18.75">
      <c r="A1" s="269" t="s">
        <v>145</v>
      </c>
      <c r="B1" s="269"/>
      <c r="C1" s="269"/>
      <c r="D1" s="269"/>
      <c r="E1" s="269"/>
      <c r="F1" s="269"/>
      <c r="G1" s="269"/>
      <c r="H1" s="269"/>
      <c r="I1" s="269"/>
    </row>
    <row r="2" spans="1:9" ht="18.75">
      <c r="A2" s="86" t="s">
        <v>146</v>
      </c>
      <c r="B2" s="270" t="s">
        <v>147</v>
      </c>
      <c r="C2" s="271"/>
      <c r="D2" s="271"/>
      <c r="E2" s="271"/>
      <c r="F2" s="271"/>
      <c r="G2" s="271"/>
      <c r="H2" s="271"/>
      <c r="I2" s="271"/>
    </row>
    <row r="3" spans="1:9" ht="18.75">
      <c r="A3" s="87"/>
      <c r="B3" s="88"/>
      <c r="C3" s="88"/>
      <c r="D3" s="88"/>
      <c r="E3" s="88"/>
      <c r="F3" s="88"/>
      <c r="G3" s="88"/>
      <c r="H3" s="89"/>
      <c r="I3" s="89"/>
    </row>
    <row r="4" spans="1:9" ht="18.75">
      <c r="A4" s="90" t="s">
        <v>148</v>
      </c>
      <c r="B4" s="272" t="s">
        <v>149</v>
      </c>
      <c r="C4" s="273"/>
      <c r="D4" s="273"/>
      <c r="E4" s="273"/>
      <c r="F4" s="273"/>
      <c r="G4" s="273"/>
      <c r="H4" s="273"/>
      <c r="I4" s="273"/>
    </row>
    <row r="5" spans="1:9" ht="18.75">
      <c r="A5" s="87"/>
      <c r="B5" s="88"/>
      <c r="C5" s="88"/>
      <c r="D5" s="88"/>
      <c r="E5" s="88"/>
      <c r="F5" s="88"/>
      <c r="G5" s="88"/>
      <c r="H5" s="89"/>
      <c r="I5" s="89"/>
    </row>
    <row r="6" spans="1:9" ht="18.75">
      <c r="A6" s="91" t="s">
        <v>150</v>
      </c>
      <c r="B6" s="272" t="s">
        <v>80</v>
      </c>
      <c r="C6" s="273"/>
      <c r="D6" s="273"/>
      <c r="E6" s="273"/>
      <c r="F6" s="273"/>
      <c r="G6" s="273"/>
      <c r="H6" s="273"/>
      <c r="I6" s="273"/>
    </row>
    <row r="7" spans="1:9" ht="18.75">
      <c r="A7" s="87"/>
      <c r="B7" s="89"/>
      <c r="C7" s="89"/>
      <c r="D7" s="89"/>
      <c r="E7" s="89"/>
      <c r="F7" s="89"/>
      <c r="G7" s="89"/>
      <c r="H7" s="89"/>
      <c r="I7" s="89"/>
    </row>
    <row r="8" spans="1:9" ht="18.75">
      <c r="A8" s="92" t="s">
        <v>151</v>
      </c>
      <c r="B8" s="93" t="s">
        <v>152</v>
      </c>
      <c r="C8" s="89"/>
      <c r="D8" s="89"/>
      <c r="E8" s="89"/>
      <c r="F8" s="89"/>
      <c r="G8" s="89"/>
      <c r="H8" s="89"/>
      <c r="I8" s="89"/>
    </row>
    <row r="9" spans="1:9" ht="18.75">
      <c r="A9" s="87"/>
      <c r="B9" s="89"/>
      <c r="C9" s="89"/>
      <c r="D9" s="89"/>
      <c r="E9" s="89"/>
      <c r="F9" s="89"/>
      <c r="G9" s="89"/>
      <c r="H9" s="89"/>
      <c r="I9" s="89"/>
    </row>
    <row r="10" spans="1:9" ht="18.75">
      <c r="A10" s="94" t="s">
        <v>153</v>
      </c>
      <c r="B10" s="274" t="s">
        <v>154</v>
      </c>
      <c r="C10" s="275"/>
      <c r="D10" s="275"/>
      <c r="E10" s="275"/>
      <c r="F10" s="275"/>
      <c r="G10" s="275"/>
      <c r="H10" s="275"/>
      <c r="I10" s="89"/>
    </row>
    <row r="11" spans="1:9" ht="18.75">
      <c r="A11" s="95"/>
      <c r="B11" s="89"/>
      <c r="C11" s="89"/>
      <c r="D11" s="89"/>
      <c r="E11" s="89"/>
      <c r="F11" s="89"/>
      <c r="G11" s="89"/>
      <c r="H11" s="89"/>
      <c r="I11" s="89"/>
    </row>
    <row r="12" spans="1:9" ht="18.75">
      <c r="A12" s="96" t="s">
        <v>155</v>
      </c>
      <c r="B12" s="275" t="s">
        <v>156</v>
      </c>
      <c r="C12" s="275"/>
      <c r="D12" s="275"/>
      <c r="E12" s="275"/>
      <c r="F12" s="275"/>
      <c r="G12" s="275"/>
      <c r="H12" s="275"/>
      <c r="I12" s="275"/>
    </row>
    <row r="13" spans="1:9" ht="18.75">
      <c r="A13" s="97"/>
      <c r="B13" s="89"/>
      <c r="C13" s="89"/>
      <c r="D13" s="89"/>
      <c r="E13" s="89"/>
      <c r="F13" s="89"/>
      <c r="G13" s="89"/>
      <c r="H13" s="89"/>
      <c r="I13" s="89"/>
    </row>
    <row r="14" spans="1:9" ht="18.75">
      <c r="A14" s="96" t="s">
        <v>157</v>
      </c>
      <c r="B14" s="275" t="s">
        <v>158</v>
      </c>
      <c r="C14" s="275"/>
      <c r="D14" s="275"/>
      <c r="E14" s="275"/>
      <c r="F14" s="275"/>
      <c r="G14" s="275"/>
      <c r="H14" s="275"/>
      <c r="I14" s="275"/>
    </row>
    <row r="15" spans="1:9" ht="18.75">
      <c r="A15" s="97"/>
      <c r="B15" s="89"/>
      <c r="C15" s="89"/>
      <c r="D15" s="89"/>
      <c r="E15" s="89"/>
      <c r="F15" s="89"/>
      <c r="G15" s="89"/>
      <c r="H15" s="89"/>
      <c r="I15" s="89"/>
    </row>
    <row r="16" spans="1:9" ht="18.75">
      <c r="A16" s="96" t="s">
        <v>111</v>
      </c>
      <c r="B16" s="275" t="s">
        <v>159</v>
      </c>
      <c r="C16" s="275"/>
      <c r="D16" s="275"/>
      <c r="E16" s="275"/>
      <c r="F16" s="275"/>
      <c r="G16" s="275"/>
      <c r="H16" s="275"/>
      <c r="I16" s="275"/>
    </row>
    <row r="17" spans="1:9" ht="18.75">
      <c r="A17" s="97"/>
      <c r="B17" s="89"/>
      <c r="C17" s="89"/>
      <c r="D17" s="89"/>
      <c r="E17" s="89"/>
      <c r="F17" s="89"/>
      <c r="G17" s="89"/>
      <c r="H17" s="89"/>
      <c r="I17" s="89"/>
    </row>
    <row r="18" spans="1:9" ht="18.75">
      <c r="A18" s="96" t="s">
        <v>160</v>
      </c>
      <c r="B18" s="275" t="s">
        <v>161</v>
      </c>
      <c r="C18" s="275"/>
      <c r="D18" s="275"/>
      <c r="E18" s="275"/>
      <c r="F18" s="275"/>
      <c r="G18" s="275"/>
      <c r="H18" s="275"/>
      <c r="I18" s="275"/>
    </row>
    <row r="19" spans="1:9" ht="18.75">
      <c r="A19" s="97"/>
      <c r="B19" s="89"/>
      <c r="C19" s="89"/>
      <c r="D19" s="89"/>
      <c r="E19" s="89"/>
      <c r="F19" s="89"/>
      <c r="G19" s="89"/>
      <c r="H19" s="89"/>
      <c r="I19" s="89"/>
    </row>
    <row r="20" spans="1:9" ht="18.75">
      <c r="A20" s="96" t="s">
        <v>162</v>
      </c>
      <c r="B20" s="275" t="s">
        <v>163</v>
      </c>
      <c r="C20" s="275"/>
      <c r="D20" s="275"/>
      <c r="E20" s="275"/>
      <c r="F20" s="275"/>
      <c r="G20" s="275"/>
      <c r="H20" s="275"/>
      <c r="I20" s="275"/>
    </row>
    <row r="21" spans="1:9" ht="18.75">
      <c r="A21" s="97"/>
      <c r="B21" s="89"/>
      <c r="C21" s="89"/>
      <c r="D21" s="89"/>
      <c r="E21" s="89"/>
      <c r="F21" s="89"/>
      <c r="G21" s="89"/>
      <c r="H21" s="89"/>
      <c r="I21" s="89"/>
    </row>
    <row r="22" spans="1:9" ht="18.75">
      <c r="A22" s="96" t="s">
        <v>164</v>
      </c>
      <c r="B22" s="275" t="s">
        <v>165</v>
      </c>
      <c r="C22" s="275"/>
      <c r="D22" s="275"/>
      <c r="E22" s="275"/>
      <c r="F22" s="275"/>
      <c r="G22" s="275"/>
      <c r="H22" s="275"/>
      <c r="I22" s="89"/>
    </row>
    <row r="24" spans="1:9" ht="18.75">
      <c r="A24" s="96" t="s">
        <v>166</v>
      </c>
      <c r="B24" s="274" t="s">
        <v>167</v>
      </c>
      <c r="C24" s="275"/>
      <c r="D24" s="275"/>
      <c r="E24" s="275"/>
      <c r="F24" s="275"/>
      <c r="G24" s="275"/>
      <c r="H24" s="275"/>
      <c r="I24" s="275"/>
    </row>
  </sheetData>
  <sheetProtection/>
  <mergeCells count="12">
    <mergeCell ref="B14:I14"/>
    <mergeCell ref="B16:I16"/>
    <mergeCell ref="B18:I18"/>
    <mergeCell ref="B20:I20"/>
    <mergeCell ref="B22:H22"/>
    <mergeCell ref="B24:I24"/>
    <mergeCell ref="A1:I1"/>
    <mergeCell ref="B2:I2"/>
    <mergeCell ref="B4:I4"/>
    <mergeCell ref="B6:I6"/>
    <mergeCell ref="B10:H10"/>
    <mergeCell ref="B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Ingenuity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Falcon</dc:creator>
  <cp:keywords/>
  <dc:description/>
  <cp:lastModifiedBy>Куликова</cp:lastModifiedBy>
  <cp:lastPrinted>2020-04-30T08:27:00Z</cp:lastPrinted>
  <dcterms:created xsi:type="dcterms:W3CDTF">2014-09-11T06:09:15Z</dcterms:created>
  <dcterms:modified xsi:type="dcterms:W3CDTF">2020-04-30T08:27:15Z</dcterms:modified>
  <cp:category/>
  <cp:version/>
  <cp:contentType/>
  <cp:contentStatus/>
</cp:coreProperties>
</file>